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D:\Users\T0532461\Desktop\"/>
    </mc:Choice>
  </mc:AlternateContent>
  <xr:revisionPtr revIDLastSave="0" documentId="13_ncr:1_{9F842EF2-3978-4889-846C-D93E384DAAF1}" xr6:coauthVersionLast="47" xr6:coauthVersionMax="47" xr10:uidLastSave="{00000000-0000-0000-0000-000000000000}"/>
  <bookViews>
    <workbookView xWindow="-120" yWindow="-120" windowWidth="20730" windowHeight="11160" activeTab="3" xr2:uid="{00000000-000D-0000-FFFF-FFFF00000000}"/>
  </bookViews>
  <sheets>
    <sheet name="はじめにお読みください" sheetId="12" r:id="rId1"/>
    <sheet name="入力してください" sheetId="2" r:id="rId2"/>
    <sheet name="介護認定" sheetId="9" state="hidden" r:id="rId3"/>
    <sheet name="印刷してください" sheetId="5" r:id="rId4"/>
    <sheet name="郵便番号" sheetId="6" state="hidden" r:id="rId5"/>
    <sheet name="都道府県" sheetId="4" state="hidden" r:id="rId6"/>
  </sheets>
  <externalReferences>
    <externalReference r:id="rId7"/>
  </externalReferences>
  <definedNames>
    <definedName name="_xlnm.Print_Area" localSheetId="0">はじめにお読みください!$A:$AL</definedName>
    <definedName name="_xlnm.Print_Area" localSheetId="3">印刷してください!$A:$AL</definedName>
    <definedName name="_xlnm.Print_Area" localSheetId="1">入力してください!$A:$AH</definedName>
    <definedName name="医療処置">介護認定!$D$1:$E$7</definedName>
    <definedName name="介護認定">介護認定!$A$1:$B$8</definedName>
    <definedName name="指定難病" localSheetId="0">[1]指定難病一覧!$A$1:$A$346</definedName>
    <definedName name="指定難病">#REF!</definedName>
    <definedName name="都道府県">都道府県!$B$2:$B$48</definedName>
    <definedName name="郵便番号" localSheetId="0">[1]郵便番号!$A$1:$B$98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7" i="5" l="1"/>
  <c r="J123" i="5"/>
  <c r="J79" i="5"/>
  <c r="C167" i="5"/>
  <c r="C123" i="5"/>
  <c r="C79" i="5"/>
  <c r="J165" i="5"/>
  <c r="J121" i="5"/>
  <c r="J77" i="5"/>
  <c r="J2" i="5"/>
  <c r="C165" i="5"/>
  <c r="C121" i="5"/>
  <c r="C77" i="5"/>
  <c r="J4" i="5"/>
  <c r="C4" i="5"/>
  <c r="C2" i="5"/>
  <c r="AF167" i="5"/>
  <c r="AD169" i="5"/>
  <c r="AE169" i="5"/>
  <c r="AF169" i="5"/>
  <c r="AG169" i="5"/>
  <c r="AH169" i="5"/>
  <c r="AI169" i="5"/>
  <c r="AJ169" i="5"/>
  <c r="I172" i="5"/>
  <c r="Z172" i="5"/>
  <c r="AE172" i="5"/>
  <c r="I173" i="5"/>
  <c r="AE173" i="5"/>
  <c r="N174" i="5"/>
  <c r="AB174" i="5"/>
  <c r="O176" i="5"/>
  <c r="I177" i="5"/>
  <c r="AG177" i="5"/>
  <c r="I178" i="5"/>
  <c r="T178" i="5"/>
  <c r="AD178" i="5"/>
  <c r="AE178" i="5"/>
  <c r="AF178" i="5"/>
  <c r="AG178" i="5"/>
  <c r="AH178" i="5"/>
  <c r="AI178" i="5"/>
  <c r="AJ178" i="5"/>
  <c r="AK178" i="5"/>
  <c r="AE179" i="5"/>
  <c r="O181" i="5"/>
  <c r="I182" i="5"/>
  <c r="O182" i="5"/>
  <c r="I183" i="5"/>
  <c r="U183" i="5"/>
  <c r="AE183" i="5"/>
  <c r="O185" i="5"/>
  <c r="I188" i="5"/>
  <c r="S188" i="5"/>
  <c r="AC188" i="5"/>
  <c r="H189" i="5"/>
  <c r="AC189" i="5"/>
  <c r="H190" i="5"/>
  <c r="H191" i="5"/>
  <c r="H192" i="5"/>
  <c r="H193" i="5"/>
  <c r="AC193" i="5"/>
  <c r="H198" i="5"/>
  <c r="W199" i="5"/>
  <c r="H201" i="5"/>
  <c r="AF123" i="5"/>
  <c r="AD125" i="5"/>
  <c r="AE125" i="5"/>
  <c r="AF125" i="5"/>
  <c r="AG125" i="5"/>
  <c r="AH125" i="5"/>
  <c r="AI125" i="5"/>
  <c r="AJ125" i="5"/>
  <c r="I128" i="5"/>
  <c r="Z128" i="5"/>
  <c r="AE128" i="5"/>
  <c r="I129" i="5"/>
  <c r="AE129" i="5"/>
  <c r="N130" i="5"/>
  <c r="AB130" i="5"/>
  <c r="O132" i="5"/>
  <c r="I133" i="5"/>
  <c r="AG133" i="5"/>
  <c r="I134" i="5"/>
  <c r="T134" i="5"/>
  <c r="AD134" i="5"/>
  <c r="AE134" i="5"/>
  <c r="AF134" i="5"/>
  <c r="AG134" i="5"/>
  <c r="AH134" i="5"/>
  <c r="AI134" i="5"/>
  <c r="AJ134" i="5"/>
  <c r="AK134" i="5"/>
  <c r="AE135" i="5"/>
  <c r="O137" i="5"/>
  <c r="I138" i="5"/>
  <c r="O138" i="5"/>
  <c r="I139" i="5"/>
  <c r="U139" i="5"/>
  <c r="AE139" i="5"/>
  <c r="O141" i="5"/>
  <c r="I144" i="5"/>
  <c r="S144" i="5"/>
  <c r="AC144" i="5"/>
  <c r="H145" i="5"/>
  <c r="AC145" i="5"/>
  <c r="H146" i="5"/>
  <c r="H147" i="5"/>
  <c r="H148" i="5"/>
  <c r="H149" i="5"/>
  <c r="AC149" i="5"/>
  <c r="H154" i="5"/>
  <c r="W155" i="5"/>
  <c r="H157" i="5"/>
  <c r="AF79" i="5"/>
  <c r="AD81" i="5"/>
  <c r="AE81" i="5"/>
  <c r="AF81" i="5"/>
  <c r="AG81" i="5"/>
  <c r="AH81" i="5"/>
  <c r="AI81" i="5"/>
  <c r="AJ81" i="5"/>
  <c r="I84" i="5"/>
  <c r="Z84" i="5"/>
  <c r="AE84" i="5"/>
  <c r="I85" i="5"/>
  <c r="AE85" i="5"/>
  <c r="N86" i="5"/>
  <c r="AB86" i="5"/>
  <c r="O88" i="5"/>
  <c r="I89" i="5"/>
  <c r="AG89" i="5"/>
  <c r="I90" i="5"/>
  <c r="T90" i="5"/>
  <c r="AD90" i="5"/>
  <c r="AE90" i="5"/>
  <c r="AF90" i="5"/>
  <c r="AG90" i="5"/>
  <c r="AH90" i="5"/>
  <c r="AI90" i="5"/>
  <c r="AJ90" i="5"/>
  <c r="AK90" i="5"/>
  <c r="AE91" i="5"/>
  <c r="O93" i="5"/>
  <c r="I94" i="5"/>
  <c r="O94" i="5"/>
  <c r="I95" i="5"/>
  <c r="U95" i="5"/>
  <c r="AE95" i="5"/>
  <c r="O97" i="5"/>
  <c r="I100" i="5"/>
  <c r="S100" i="5"/>
  <c r="AC100" i="5"/>
  <c r="H101" i="5"/>
  <c r="AC101" i="5"/>
  <c r="H102" i="5"/>
  <c r="H103" i="5"/>
  <c r="H104" i="5"/>
  <c r="H105" i="5"/>
  <c r="AC105" i="5"/>
  <c r="H110" i="5"/>
  <c r="W111" i="5"/>
  <c r="H113" i="5"/>
  <c r="J67" i="5"/>
  <c r="H67" i="5" s="1"/>
  <c r="J66" i="5"/>
  <c r="H66" i="5" s="1"/>
  <c r="I49" i="5"/>
  <c r="Z49" i="5"/>
  <c r="AE49" i="5"/>
  <c r="I50" i="5"/>
  <c r="AE50" i="5"/>
  <c r="N51" i="5"/>
  <c r="AB51" i="5"/>
  <c r="O53" i="5"/>
  <c r="I54" i="5"/>
  <c r="AG54" i="5"/>
  <c r="I55" i="5"/>
  <c r="T55" i="5"/>
  <c r="AD55" i="5"/>
  <c r="AE55" i="5"/>
  <c r="AF55" i="5"/>
  <c r="AG55" i="5"/>
  <c r="AH55" i="5"/>
  <c r="AI55" i="5"/>
  <c r="AJ55" i="5"/>
  <c r="AK55" i="5"/>
  <c r="AE56" i="5"/>
  <c r="O58" i="5"/>
  <c r="I59" i="5"/>
  <c r="O59" i="5"/>
  <c r="I60" i="5"/>
  <c r="U60" i="5"/>
  <c r="AE60" i="5"/>
  <c r="O62" i="5"/>
  <c r="I65" i="5"/>
  <c r="S65" i="5"/>
  <c r="AC65" i="5"/>
  <c r="AE10" i="5"/>
  <c r="AE9" i="5"/>
  <c r="AK15" i="5"/>
  <c r="AJ15" i="5"/>
  <c r="AI15" i="5"/>
  <c r="AH15" i="5"/>
  <c r="AG15" i="5"/>
  <c r="AF15" i="5"/>
  <c r="AE15" i="5"/>
  <c r="AD15" i="5"/>
  <c r="AJ6" i="5"/>
  <c r="AI6" i="5"/>
  <c r="AH6" i="5"/>
  <c r="AG6" i="5"/>
  <c r="AF6" i="5"/>
  <c r="AE6" i="5"/>
  <c r="AD6" i="5"/>
  <c r="AF4" i="5"/>
  <c r="Z9" i="5"/>
  <c r="H38" i="5" l="1"/>
  <c r="AC30" i="5"/>
  <c r="H30" i="5"/>
  <c r="V51" i="2" l="1"/>
  <c r="G60" i="2" l="1"/>
  <c r="H35" i="5"/>
  <c r="G37" i="2"/>
  <c r="G21" i="2"/>
  <c r="AC25" i="5"/>
  <c r="S25" i="5"/>
  <c r="I25" i="5"/>
  <c r="O22" i="5"/>
  <c r="AE20" i="5"/>
  <c r="U20" i="5"/>
  <c r="O19" i="5"/>
  <c r="O18" i="5"/>
  <c r="AE16" i="5"/>
  <c r="T15" i="5"/>
  <c r="I15" i="5"/>
  <c r="AG14" i="5"/>
  <c r="I14" i="5"/>
  <c r="O13" i="5"/>
  <c r="AB11" i="5"/>
  <c r="N11" i="5"/>
  <c r="H29" i="5"/>
  <c r="H28" i="5"/>
  <c r="H27" i="5"/>
  <c r="AC26" i="5"/>
  <c r="H26" i="5"/>
  <c r="H51" i="2"/>
  <c r="W36" i="5"/>
  <c r="I184" i="5" l="1"/>
  <c r="I175" i="5"/>
  <c r="I131" i="5"/>
  <c r="I140" i="5"/>
  <c r="I87" i="5"/>
  <c r="I96" i="5"/>
  <c r="I61" i="5"/>
  <c r="I52" i="5"/>
  <c r="I12" i="5"/>
  <c r="I21" i="5"/>
  <c r="I20" i="5"/>
  <c r="I19" i="5"/>
  <c r="I10" i="5" l="1"/>
  <c r="I9" i="5"/>
</calcChain>
</file>

<file path=xl/sharedStrings.xml><?xml version="1.0" encoding="utf-8"?>
<sst xmlns="http://schemas.openxmlformats.org/spreadsheetml/2006/main" count="671" uniqueCount="341">
  <si>
    <t>（このシートの黄色のセルへ、必要事項を入力してください。）</t>
    <rPh sb="7" eb="9">
      <t>キイロ</t>
    </rPh>
    <rPh sb="14" eb="16">
      <t>ヒツヨウ</t>
    </rPh>
    <rPh sb="16" eb="18">
      <t>ジコウ</t>
    </rPh>
    <rPh sb="19" eb="21">
      <t>ニュウリョク</t>
    </rPh>
    <phoneticPr fontId="2"/>
  </si>
  <si>
    <t>氏名</t>
  </si>
  <si>
    <t>氏名</t>
    <rPh sb="0" eb="2">
      <t>シメイ</t>
    </rPh>
    <phoneticPr fontId="2"/>
  </si>
  <si>
    <t>フリガナ</t>
    <phoneticPr fontId="2"/>
  </si>
  <si>
    <t>生年月日</t>
  </si>
  <si>
    <t>昭和</t>
  </si>
  <si>
    <t>年</t>
  </si>
  <si>
    <t>月</t>
  </si>
  <si>
    <t>日</t>
  </si>
  <si>
    <t>　※和暦を選択し、生年月日を入力してください。</t>
  </si>
  <si>
    <t>郵便番号</t>
  </si>
  <si>
    <t>　※ハイフンを入れて入力してください</t>
  </si>
  <si>
    <t>電話番号</t>
  </si>
  <si>
    <t>保険者番号</t>
  </si>
  <si>
    <t>被保険者氏名</t>
  </si>
  <si>
    <t>患者からみた被保険者</t>
  </si>
  <si>
    <t>①</t>
    <phoneticPr fontId="2"/>
  </si>
  <si>
    <t>②</t>
    <phoneticPr fontId="2"/>
  </si>
  <si>
    <t>③</t>
    <phoneticPr fontId="2"/>
  </si>
  <si>
    <t>種類</t>
    <rPh sb="0" eb="2">
      <t>シュルイ</t>
    </rPh>
    <phoneticPr fontId="2"/>
  </si>
  <si>
    <t>記号</t>
    <rPh sb="0" eb="2">
      <t>キゴウ</t>
    </rPh>
    <phoneticPr fontId="2"/>
  </si>
  <si>
    <t>番号</t>
    <rPh sb="0" eb="2">
      <t>バンゴウ</t>
    </rPh>
    <phoneticPr fontId="2"/>
  </si>
  <si>
    <t>枝番</t>
    <rPh sb="0" eb="2">
      <t>エダバン</t>
    </rPh>
    <phoneticPr fontId="2"/>
  </si>
  <si>
    <t xml:space="preserve"> 後期高齢者医療被保険者証等の負担割合</t>
    <rPh sb="1" eb="3">
      <t>コウキ</t>
    </rPh>
    <rPh sb="3" eb="5">
      <t>コウレイ</t>
    </rPh>
    <rPh sb="5" eb="6">
      <t>シャ</t>
    </rPh>
    <rPh sb="6" eb="8">
      <t>イリョウ</t>
    </rPh>
    <rPh sb="8" eb="12">
      <t>ヒホケンシャ</t>
    </rPh>
    <rPh sb="12" eb="13">
      <t>ショウ</t>
    </rPh>
    <rPh sb="13" eb="14">
      <t>トウ</t>
    </rPh>
    <rPh sb="15" eb="17">
      <t>フタン</t>
    </rPh>
    <rPh sb="17" eb="19">
      <t>ワリアイ</t>
    </rPh>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</si>
  <si>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</si>
  <si>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</si>
  <si>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</si>
  <si>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</si>
  <si>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</si>
  <si>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</si>
  <si>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生活保護</t>
    <rPh sb="0" eb="2">
      <t>セイカツ</t>
    </rPh>
    <rPh sb="2" eb="4">
      <t>ホゴ</t>
    </rPh>
    <phoneticPr fontId="2"/>
  </si>
  <si>
    <t>協会</t>
    <rPh sb="0" eb="2">
      <t>キョウカイ</t>
    </rPh>
    <phoneticPr fontId="2"/>
  </si>
  <si>
    <t>船員</t>
    <rPh sb="0" eb="2">
      <t>センイン</t>
    </rPh>
    <phoneticPr fontId="2"/>
  </si>
  <si>
    <t>日雇</t>
    <rPh sb="0" eb="2">
      <t>ヒヤトイ</t>
    </rPh>
    <phoneticPr fontId="2"/>
  </si>
  <si>
    <t>組合</t>
    <rPh sb="0" eb="2">
      <t>クミアイ</t>
    </rPh>
    <phoneticPr fontId="2"/>
  </si>
  <si>
    <t>共済</t>
    <rPh sb="0" eb="2">
      <t>キョウサイ</t>
    </rPh>
    <phoneticPr fontId="2"/>
  </si>
  <si>
    <t>国保(退職被保険者)</t>
    <rPh sb="0" eb="2">
      <t>コクホ</t>
    </rPh>
    <rPh sb="3" eb="5">
      <t>タイショク</t>
    </rPh>
    <rPh sb="5" eb="9">
      <t>ヒホケンシャ</t>
    </rPh>
    <phoneticPr fontId="2"/>
  </si>
  <si>
    <t>後期高齢</t>
    <rPh sb="0" eb="2">
      <t>コウキ</t>
    </rPh>
    <rPh sb="2" eb="4">
      <t>コウレイ</t>
    </rPh>
    <phoneticPr fontId="2"/>
  </si>
  <si>
    <t>(マンション名等)</t>
    <rPh sb="6" eb="7">
      <t>メイ</t>
    </rPh>
    <rPh sb="7" eb="8">
      <t>トウ</t>
    </rPh>
    <phoneticPr fontId="2"/>
  </si>
  <si>
    <t>1割</t>
    <rPh sb="1" eb="2">
      <t>ワリ</t>
    </rPh>
    <phoneticPr fontId="2"/>
  </si>
  <si>
    <t>2割</t>
    <rPh sb="1" eb="2">
      <t>ワリ</t>
    </rPh>
    <phoneticPr fontId="2"/>
  </si>
  <si>
    <t>3割</t>
    <rPh sb="1" eb="2">
      <t>ワリ</t>
    </rPh>
    <phoneticPr fontId="2"/>
  </si>
  <si>
    <t>病名</t>
    <rPh sb="0" eb="2">
      <t>ビョウメイ</t>
    </rPh>
    <phoneticPr fontId="2"/>
  </si>
  <si>
    <t>患者</t>
    <rPh sb="0" eb="2">
      <t>カンジャ</t>
    </rPh>
    <phoneticPr fontId="2"/>
  </si>
  <si>
    <t>　送付先氏名は、患者と同じですか？</t>
    <rPh sb="1" eb="3">
      <t>ソウフ</t>
    </rPh>
    <rPh sb="3" eb="4">
      <t>サキ</t>
    </rPh>
    <rPh sb="4" eb="6">
      <t>シメイ</t>
    </rPh>
    <rPh sb="8" eb="10">
      <t>カンジャ</t>
    </rPh>
    <rPh sb="11" eb="12">
      <t>オナ</t>
    </rPh>
    <phoneticPr fontId="2"/>
  </si>
  <si>
    <t>　送付先住所・電話番号は、患者と同じですか？</t>
    <rPh sb="1" eb="3">
      <t>ソウフ</t>
    </rPh>
    <rPh sb="3" eb="4">
      <t>サキ</t>
    </rPh>
    <rPh sb="4" eb="6">
      <t>ジュウショ</t>
    </rPh>
    <rPh sb="7" eb="9">
      <t>デンワ</t>
    </rPh>
    <rPh sb="9" eb="11">
      <t>バンゴウ</t>
    </rPh>
    <rPh sb="13" eb="15">
      <t>カンジャ</t>
    </rPh>
    <rPh sb="16" eb="17">
      <t>オナ</t>
    </rPh>
    <phoneticPr fontId="2"/>
  </si>
  <si>
    <t>同じ</t>
    <rPh sb="0" eb="1">
      <t>オナ</t>
    </rPh>
    <phoneticPr fontId="2"/>
  </si>
  <si>
    <t>異なる</t>
    <rPh sb="0" eb="1">
      <t>コト</t>
    </rPh>
    <phoneticPr fontId="2"/>
  </si>
  <si>
    <t xml:space="preserve"> 患者さんの情報を入力してください。</t>
    <phoneticPr fontId="2"/>
  </si>
  <si>
    <t>その他</t>
    <rPh sb="2" eb="3">
      <t>タ</t>
    </rPh>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</si>
  <si>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</si>
  <si>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</si>
  <si>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</si>
  <si>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</si>
  <si>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</si>
  <si>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</si>
  <si>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</si>
  <si>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</si>
  <si>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</si>
  <si>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</si>
  <si>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</si>
  <si>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</si>
  <si>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</si>
  <si>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</si>
  <si>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</si>
  <si>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</si>
  <si>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</si>
  <si>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</si>
  <si>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</si>
  <si>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</si>
  <si>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</si>
  <si>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</si>
  <si>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</si>
  <si>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</si>
  <si>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</si>
  <si>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</si>
  <si>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</si>
  <si>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</si>
  <si>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</si>
  <si>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</si>
  <si>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</si>
  <si>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</si>
  <si>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</si>
  <si>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</si>
  <si>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</si>
  <si>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</si>
  <si>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</si>
  <si>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</si>
  <si>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</si>
  <si>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</si>
  <si>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</si>
  <si>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</si>
  <si>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</si>
  <si>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</si>
  <si>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</si>
  <si>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</si>
  <si>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</si>
  <si>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</si>
  <si>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</si>
  <si>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受給者番号</t>
    <rPh sb="0" eb="3">
      <t>ジュキュウシャ</t>
    </rPh>
    <rPh sb="3" eb="5">
      <t>バンゴウ</t>
    </rPh>
    <phoneticPr fontId="2"/>
  </si>
  <si>
    <t>日付</t>
    <rPh sb="0" eb="2">
      <t>ヒヅケ</t>
    </rPh>
    <phoneticPr fontId="2"/>
  </si>
  <si>
    <t>　※後期高齢の場合、負担割合を選択してください</t>
    <rPh sb="2" eb="4">
      <t>コウキ</t>
    </rPh>
    <rPh sb="4" eb="6">
      <t>コウレイ</t>
    </rPh>
    <rPh sb="7" eb="9">
      <t>バアイ</t>
    </rPh>
    <rPh sb="10" eb="12">
      <t>フタン</t>
    </rPh>
    <rPh sb="12" eb="14">
      <t>ワリアイ</t>
    </rPh>
    <rPh sb="15" eb="17">
      <t>センタク</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</si>
  <si>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</si>
  <si>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</si>
  <si>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</si>
  <si>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郵便番号</t>
    <rPh sb="0" eb="4">
      <t>ユウビンバンゴウ</t>
    </rPh>
    <phoneticPr fontId="2"/>
  </si>
  <si>
    <t>保険者番号</t>
    <rPh sb="0" eb="3">
      <t>ホケンシャ</t>
    </rPh>
    <rPh sb="3" eb="5">
      <t>バンゴウ</t>
    </rPh>
    <phoneticPr fontId="2"/>
  </si>
  <si>
    <t>電話番号</t>
    <rPh sb="0" eb="2">
      <t>デンワ</t>
    </rPh>
    <rPh sb="2" eb="4">
      <t>バンゴウ</t>
    </rPh>
    <phoneticPr fontId="2"/>
  </si>
  <si>
    <t>（マンション名等）</t>
    <rPh sb="6" eb="7">
      <t>メイ</t>
    </rPh>
    <rPh sb="7" eb="8">
      <t>トウ</t>
    </rPh>
    <phoneticPr fontId="2"/>
  </si>
  <si>
    <t>後期高齢者医療被保険者証又は高齢受給者証を所持している場合の負担割合</t>
    <rPh sb="0" eb="2">
      <t>コウキ</t>
    </rPh>
    <rPh sb="2" eb="5">
      <t>コウレイシャ</t>
    </rPh>
    <rPh sb="5" eb="7">
      <t>イリョウ</t>
    </rPh>
    <rPh sb="7" eb="11">
      <t>ヒホケンシャ</t>
    </rPh>
    <rPh sb="11" eb="12">
      <t>ショウ</t>
    </rPh>
    <rPh sb="12" eb="13">
      <t>マタ</t>
    </rPh>
    <rPh sb="14" eb="16">
      <t>コウレイ</t>
    </rPh>
    <rPh sb="16" eb="19">
      <t>ジュキュウシャ</t>
    </rPh>
    <rPh sb="19" eb="20">
      <t>ショウ</t>
    </rPh>
    <rPh sb="21" eb="23">
      <t>ショジ</t>
    </rPh>
    <rPh sb="27" eb="29">
      <t>バアイ</t>
    </rPh>
    <rPh sb="30" eb="32">
      <t>フタン</t>
    </rPh>
    <rPh sb="32" eb="34">
      <t>ワリアイ</t>
    </rPh>
    <phoneticPr fontId="2"/>
  </si>
  <si>
    <t>　※調書なしの場合には、添付書類の省略はできません。</t>
    <rPh sb="2" eb="4">
      <t>チョウショ</t>
    </rPh>
    <rPh sb="7" eb="9">
      <t>バアイ</t>
    </rPh>
    <rPh sb="12" eb="14">
      <t>テンプ</t>
    </rPh>
    <rPh sb="14" eb="16">
      <t>ショルイ</t>
    </rPh>
    <rPh sb="17" eb="19">
      <t>ショウリャク</t>
    </rPh>
    <phoneticPr fontId="2"/>
  </si>
  <si>
    <t>患者氏名と同じ</t>
    <rPh sb="0" eb="2">
      <t>カンジャ</t>
    </rPh>
    <rPh sb="2" eb="4">
      <t>シメイ</t>
    </rPh>
    <rPh sb="5" eb="6">
      <t>オナ</t>
    </rPh>
    <phoneticPr fontId="2"/>
  </si>
  <si>
    <t>患者住所・電話番号と同じ</t>
    <rPh sb="0" eb="2">
      <t>カンジャ</t>
    </rPh>
    <rPh sb="2" eb="4">
      <t>ジュウショ</t>
    </rPh>
    <rPh sb="5" eb="7">
      <t>デンワ</t>
    </rPh>
    <rPh sb="7" eb="9">
      <t>バンゴウ</t>
    </rPh>
    <rPh sb="10" eb="11">
      <t>オナ</t>
    </rPh>
    <phoneticPr fontId="2"/>
  </si>
  <si>
    <t>介護認定</t>
  </si>
  <si>
    <t>医療処置</t>
  </si>
  <si>
    <t>身体障害者手帳</t>
  </si>
  <si>
    <t>申請者氏名</t>
  </si>
  <si>
    <t>日</t>
    <rPh sb="0" eb="1">
      <t>ニチ</t>
    </rPh>
    <phoneticPr fontId="2"/>
  </si>
  <si>
    <t>月</t>
    <rPh sb="0" eb="1">
      <t>ツキ</t>
    </rPh>
    <phoneticPr fontId="2"/>
  </si>
  <si>
    <t>介護認定</t>
    <rPh sb="0" eb="2">
      <t>カイゴ</t>
    </rPh>
    <rPh sb="2" eb="4">
      <t>ニンテイ</t>
    </rPh>
    <phoneticPr fontId="2"/>
  </si>
  <si>
    <t>身体障害者手帳</t>
    <phoneticPr fontId="2"/>
  </si>
  <si>
    <t>医療処置</t>
    <phoneticPr fontId="2"/>
  </si>
  <si>
    <t>生活・療養の
状況</t>
    <rPh sb="0" eb="2">
      <t>セイカツ</t>
    </rPh>
    <rPh sb="3" eb="5">
      <t>リョウヨウ</t>
    </rPh>
    <rPh sb="7" eb="9">
      <t>ジョウキョウ</t>
    </rPh>
    <phoneticPr fontId="2"/>
  </si>
  <si>
    <t>無</t>
  </si>
  <si>
    <t>要支援 1</t>
  </si>
  <si>
    <t>要支援 2</t>
  </si>
  <si>
    <t>要介護 1</t>
  </si>
  <si>
    <t>要介護 2</t>
  </si>
  <si>
    <t>要介護 3</t>
  </si>
  <si>
    <t>要介護 4</t>
  </si>
  <si>
    <t>要介護 5</t>
  </si>
  <si>
    <t>無</t>
    <rPh sb="0" eb="1">
      <t>ム</t>
    </rPh>
    <phoneticPr fontId="2"/>
  </si>
  <si>
    <t>有( 1 級)</t>
    <rPh sb="0" eb="1">
      <t>アリ</t>
    </rPh>
    <rPh sb="5" eb="6">
      <t>キュウ</t>
    </rPh>
    <phoneticPr fontId="2"/>
  </si>
  <si>
    <t>有( 2 級)</t>
    <rPh sb="0" eb="1">
      <t>アリ</t>
    </rPh>
    <rPh sb="5" eb="6">
      <t>キュウ</t>
    </rPh>
    <phoneticPr fontId="2"/>
  </si>
  <si>
    <t>有( 3 級)</t>
    <rPh sb="0" eb="1">
      <t>アリ</t>
    </rPh>
    <rPh sb="5" eb="6">
      <t>キュウ</t>
    </rPh>
    <phoneticPr fontId="2"/>
  </si>
  <si>
    <t>有( 4 級)</t>
    <rPh sb="0" eb="1">
      <t>アリ</t>
    </rPh>
    <rPh sb="5" eb="6">
      <t>キュウ</t>
    </rPh>
    <phoneticPr fontId="2"/>
  </si>
  <si>
    <t>有( 5 級)</t>
    <rPh sb="0" eb="1">
      <t>アリ</t>
    </rPh>
    <rPh sb="5" eb="6">
      <t>キュウ</t>
    </rPh>
    <phoneticPr fontId="2"/>
  </si>
  <si>
    <t>有( 6 級)</t>
    <rPh sb="0" eb="1">
      <t>アリ</t>
    </rPh>
    <rPh sb="5" eb="6">
      <t>キュウ</t>
    </rPh>
    <phoneticPr fontId="2"/>
  </si>
  <si>
    <t>有( 7 級)</t>
    <rPh sb="0" eb="1">
      <t>アリ</t>
    </rPh>
    <rPh sb="5" eb="6">
      <t>キュウ</t>
    </rPh>
    <phoneticPr fontId="2"/>
  </si>
  <si>
    <t>有(人工呼吸器)</t>
  </si>
  <si>
    <t>有(吸引器)</t>
  </si>
  <si>
    <t>有(気管切開)</t>
  </si>
  <si>
    <t>有(酸素)</t>
  </si>
  <si>
    <t>有(胃ろう)</t>
  </si>
  <si>
    <t>有(経管栄養)</t>
  </si>
  <si>
    <t>ア．就労</t>
    <rPh sb="2" eb="4">
      <t>シュウロウ</t>
    </rPh>
    <phoneticPr fontId="2"/>
  </si>
  <si>
    <t>イ．就学</t>
    <rPh sb="2" eb="4">
      <t>シュウガク</t>
    </rPh>
    <phoneticPr fontId="2"/>
  </si>
  <si>
    <t>ウ．自宅療養</t>
    <rPh sb="2" eb="4">
      <t>ジタク</t>
    </rPh>
    <rPh sb="4" eb="6">
      <t>リョウヨウ</t>
    </rPh>
    <phoneticPr fontId="2"/>
  </si>
  <si>
    <t>エ．入院</t>
    <rPh sb="2" eb="4">
      <t>ニュウイン</t>
    </rPh>
    <phoneticPr fontId="2"/>
  </si>
  <si>
    <t>オ．その他施設入所</t>
    <rPh sb="4" eb="5">
      <t>ホカ</t>
    </rPh>
    <rPh sb="5" eb="7">
      <t>シセツ</t>
    </rPh>
    <rPh sb="7" eb="9">
      <t>ニュウショ</t>
    </rPh>
    <phoneticPr fontId="2"/>
  </si>
  <si>
    <t>　※選択してください。</t>
    <rPh sb="2" eb="4">
      <t>センタク</t>
    </rPh>
    <phoneticPr fontId="2"/>
  </si>
  <si>
    <t>2．生活の一部(歩行・食事・入浴・排せつ)に介助が必要</t>
    <phoneticPr fontId="2"/>
  </si>
  <si>
    <t>整理
番号</t>
    <rPh sb="0" eb="2">
      <t>セイリ</t>
    </rPh>
    <rPh sb="3" eb="5">
      <t>バンゴウ</t>
    </rPh>
    <phoneticPr fontId="2"/>
  </si>
  <si>
    <t>有効期間</t>
    <rPh sb="0" eb="2">
      <t>ユウコウ</t>
    </rPh>
    <rPh sb="2" eb="4">
      <t>キカン</t>
    </rPh>
    <phoneticPr fontId="2"/>
  </si>
  <si>
    <t>年</t>
    <rPh sb="0" eb="1">
      <t>ネン</t>
    </rPh>
    <phoneticPr fontId="2"/>
  </si>
  <si>
    <t>から</t>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</si>
  <si>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</si>
  <si>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</si>
  <si>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</si>
  <si>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</si>
  <si>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</si>
  <si>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</si>
  <si>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</si>
  <si>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</si>
  <si>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</si>
  <si>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</si>
  <si>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</si>
  <si>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</si>
  <si>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</si>
  <si>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</si>
  <si>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</si>
  <si>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</si>
  <si>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</si>
  <si>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</si>
  <si>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</si>
  <si>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</si>
  <si>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</si>
  <si>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</si>
  <si>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</si>
  <si>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</si>
  <si>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</si>
  <si>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</si>
  <si>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</si>
  <si>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</si>
  <si>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</si>
  <si>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</si>
  <si>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</si>
  <si>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</si>
  <si>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</si>
  <si>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</si>
  <si>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</si>
  <si>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</si>
  <si>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</si>
  <si>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</si>
  <si>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</si>
  <si>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</si>
  <si>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</si>
  <si>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</si>
  <si>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</si>
  <si>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</si>
  <si>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</si>
  <si>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</si>
  <si>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</si>
  <si>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</si>
  <si>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</si>
  <si>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</si>
  <si>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</si>
  <si>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</si>
  <si>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</si>
  <si>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</si>
  <si>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</si>
  <si>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</si>
  <si>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</si>
  <si>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</si>
  <si>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</si>
  <si>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</si>
  <si>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</si>
  <si>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</si>
  <si>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</si>
  <si>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</si>
  <si>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</si>
  <si>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</si>
  <si>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</si>
  <si>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</si>
  <si>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</si>
  <si>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</si>
  <si>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</si>
  <si>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</si>
  <si>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</si>
  <si>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</si>
  <si>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</si>
  <si>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</si>
  <si>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</si>
  <si>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</si>
  <si>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</si>
  <si>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</si>
  <si>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</si>
  <si>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</si>
  <si>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</si>
  <si>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</si>
  <si>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</si>
  <si>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</si>
  <si>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</si>
  <si>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</si>
  <si>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</si>
  <si>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</si>
  <si>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</si>
  <si>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</si>
  <si>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</si>
  <si>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</si>
  <si>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</si>
  <si>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</si>
  <si>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</si>
  <si>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</si>
  <si>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疾病対策課（東京都用）①</t>
    <phoneticPr fontId="2"/>
  </si>
  <si>
    <t>疾病対策課（東京都用）②</t>
    <phoneticPr fontId="2"/>
  </si>
  <si>
    <t>疾病対策課（本人控）⑤</t>
    <rPh sb="6" eb="8">
      <t>ホンニン</t>
    </rPh>
    <rPh sb="8" eb="9">
      <t>ヒカ</t>
    </rPh>
    <phoneticPr fontId="2"/>
  </si>
  <si>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</si>
  <si>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</si>
  <si>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保険等</t>
    <rPh sb="0" eb="2">
      <t>ホケン</t>
    </rPh>
    <rPh sb="2" eb="3">
      <t>トウ</t>
    </rPh>
    <phoneticPr fontId="2"/>
  </si>
  <si>
    <t>申　　請　　者</t>
    <rPh sb="0" eb="1">
      <t>シン</t>
    </rPh>
    <rPh sb="3" eb="4">
      <t>ショウ</t>
    </rPh>
    <rPh sb="6" eb="7">
      <t>モノ</t>
    </rPh>
    <phoneticPr fontId="2"/>
  </si>
  <si>
    <t>通院回数</t>
    <rPh sb="0" eb="2">
      <t>ツウイン</t>
    </rPh>
    <rPh sb="2" eb="4">
      <t>カイスウ</t>
    </rPh>
    <phoneticPr fontId="2"/>
  </si>
  <si>
    <t>通院状況</t>
    <rPh sb="0" eb="2">
      <t>ツウイン</t>
    </rPh>
    <rPh sb="2" eb="4">
      <t>ジョウキョウ</t>
    </rPh>
    <phoneticPr fontId="2"/>
  </si>
  <si>
    <t>医療機関名</t>
    <phoneticPr fontId="2"/>
  </si>
  <si>
    <t>回／1ヶ月</t>
    <rPh sb="0" eb="1">
      <t>カイ</t>
    </rPh>
    <rPh sb="4" eb="5">
      <t>ゲツ</t>
    </rPh>
    <phoneticPr fontId="2"/>
  </si>
  <si>
    <t xml:space="preserve"> 病状について入力してください。</t>
    <rPh sb="1" eb="3">
      <t>ビョウジョウ</t>
    </rPh>
    <rPh sb="7" eb="9">
      <t>ニュウリョク</t>
    </rPh>
    <phoneticPr fontId="2"/>
  </si>
  <si>
    <t>病状報告書</t>
    <rPh sb="0" eb="2">
      <t>ビョウジョウ</t>
    </rPh>
    <rPh sb="2" eb="5">
      <t>ホウコクショ</t>
    </rPh>
    <phoneticPr fontId="2"/>
  </si>
  <si>
    <t>保険等</t>
    <rPh sb="2" eb="3">
      <t>トウ</t>
    </rPh>
    <phoneticPr fontId="2"/>
  </si>
  <si>
    <t xml:space="preserve"> 申請者の情報を入力してください（医療券等の送付先となります）。</t>
    <rPh sb="1" eb="4">
      <t>シンセイシャ</t>
    </rPh>
    <rPh sb="17" eb="19">
      <t>イリョウ</t>
    </rPh>
    <rPh sb="19" eb="20">
      <t>ケン</t>
    </rPh>
    <rPh sb="20" eb="21">
      <t>トウ</t>
    </rPh>
    <rPh sb="22" eb="24">
      <t>ソウフ</t>
    </rPh>
    <rPh sb="24" eb="25">
      <t>サキ</t>
    </rPh>
    <phoneticPr fontId="2"/>
  </si>
  <si>
    <t>申請者</t>
    <rPh sb="0" eb="3">
      <t>シンセイシャ</t>
    </rPh>
    <phoneticPr fontId="2"/>
  </si>
  <si>
    <t>　※1ヶ月あたりの通院回数を入力してください。</t>
    <rPh sb="4" eb="5">
      <t>ゲツ</t>
    </rPh>
    <rPh sb="9" eb="11">
      <t>ツウイン</t>
    </rPh>
    <rPh sb="11" eb="13">
      <t>カイスウ</t>
    </rPh>
    <rPh sb="14" eb="16">
      <t>ニュウリョク</t>
    </rPh>
    <phoneticPr fontId="2"/>
  </si>
  <si>
    <t>種別</t>
    <rPh sb="0" eb="2">
      <t>シュベツ</t>
    </rPh>
    <phoneticPr fontId="2"/>
  </si>
  <si>
    <t>区市町村記入欄</t>
    <rPh sb="0" eb="4">
      <t>クシチョウソン</t>
    </rPh>
    <rPh sb="4" eb="6">
      <t>キニュウ</t>
    </rPh>
    <rPh sb="6" eb="7">
      <t>ラン</t>
    </rPh>
    <phoneticPr fontId="2"/>
  </si>
  <si>
    <t>新規</t>
    <rPh sb="0" eb="2">
      <t>シンキ</t>
    </rPh>
    <phoneticPr fontId="2"/>
  </si>
  <si>
    <t>他県転入</t>
    <rPh sb="0" eb="2">
      <t>タケン</t>
    </rPh>
    <rPh sb="2" eb="4">
      <t>テンニュウ</t>
    </rPh>
    <phoneticPr fontId="2"/>
  </si>
  <si>
    <t>更新</t>
    <rPh sb="0" eb="2">
      <t>コウシン</t>
    </rPh>
    <phoneticPr fontId="2"/>
  </si>
  <si>
    <t>病追</t>
    <rPh sb="0" eb="1">
      <t>ビョウ</t>
    </rPh>
    <rPh sb="1" eb="2">
      <t>オ</t>
    </rPh>
    <phoneticPr fontId="2"/>
  </si>
  <si>
    <t>　※申請者氏名を入力してください。</t>
    <rPh sb="2" eb="5">
      <t>シンセイシャ</t>
    </rPh>
    <rPh sb="5" eb="7">
      <t>シメイ</t>
    </rPh>
    <rPh sb="8" eb="10">
      <t>ニュウリョク</t>
    </rPh>
    <phoneticPr fontId="2"/>
  </si>
  <si>
    <t xml:space="preserve"> 申請者の署名をします。</t>
    <rPh sb="1" eb="3">
      <t>シンセイ</t>
    </rPh>
    <rPh sb="3" eb="4">
      <t>シャ</t>
    </rPh>
    <rPh sb="5" eb="7">
      <t>ショメイ</t>
    </rPh>
    <phoneticPr fontId="2"/>
  </si>
  <si>
    <t>　※お読みいただき、同意の上、申請をお願いします。</t>
    <rPh sb="3" eb="4">
      <t>ヨ</t>
    </rPh>
    <rPh sb="10" eb="12">
      <t>ドウイ</t>
    </rPh>
    <rPh sb="13" eb="14">
      <t>ウエ</t>
    </rPh>
    <rPh sb="15" eb="17">
      <t>シンセイ</t>
    </rPh>
    <rPh sb="19" eb="20">
      <t>ネガ</t>
    </rPh>
    <phoneticPr fontId="2"/>
  </si>
  <si>
    <t>臨床調査個人票の使用に当たっては、プライバシーの保護に十分配慮し、研究以外の目的には一切使用されることはありません。</t>
    <rPh sb="0" eb="2">
      <t>リンショウ</t>
    </rPh>
    <rPh sb="2" eb="4">
      <t>チョウサ</t>
    </rPh>
    <rPh sb="4" eb="7">
      <t>コジンヒョウ</t>
    </rPh>
    <rPh sb="8" eb="10">
      <t>シヨウ</t>
    </rPh>
    <rPh sb="11" eb="12">
      <t>ア</t>
    </rPh>
    <rPh sb="24" eb="26">
      <t>ホゴ</t>
    </rPh>
    <rPh sb="33" eb="35">
      <t>ケンキュウ</t>
    </rPh>
    <rPh sb="35" eb="37">
      <t>イガイ</t>
    </rPh>
    <rPh sb="44" eb="46">
      <t>シヨウ</t>
    </rPh>
    <phoneticPr fontId="2"/>
  </si>
  <si>
    <t>&lt;臨床調査個人票の研究利用への同意について&gt;
私は、本申請書に添付した臨床調査個人票に記載された検査結果等を治療研究基礎資料として厚生労働省及び東京都に提供すること並びに他道府県に転居する場合に転居先道府県に引き継がれることに同意した上で、上記疾病の医療費助成を受けたいので、別紙関係書類を添えて申請します。</t>
    <rPh sb="1" eb="3">
      <t>リンショウ</t>
    </rPh>
    <rPh sb="3" eb="5">
      <t>チョウサ</t>
    </rPh>
    <rPh sb="5" eb="8">
      <t>コジンヒョウ</t>
    </rPh>
    <rPh sb="9" eb="11">
      <t>ケンキュウ</t>
    </rPh>
    <rPh sb="11" eb="13">
      <t>リヨウ</t>
    </rPh>
    <rPh sb="15" eb="17">
      <t>ドウイ</t>
    </rPh>
    <rPh sb="23" eb="24">
      <t>ワタシ</t>
    </rPh>
    <rPh sb="43" eb="45">
      <t>キサイ</t>
    </rPh>
    <rPh sb="48" eb="50">
      <t>ケンサ</t>
    </rPh>
    <rPh sb="50" eb="52">
      <t>ケッカ</t>
    </rPh>
    <rPh sb="52" eb="53">
      <t>トウ</t>
    </rPh>
    <rPh sb="54" eb="56">
      <t>チリョウ</t>
    </rPh>
    <rPh sb="56" eb="58">
      <t>ケンキュウ</t>
    </rPh>
    <rPh sb="58" eb="60">
      <t>キソ</t>
    </rPh>
    <rPh sb="60" eb="62">
      <t>シリョウ</t>
    </rPh>
    <rPh sb="65" eb="67">
      <t>コウセイ</t>
    </rPh>
    <rPh sb="67" eb="70">
      <t>ロウドウショウ</t>
    </rPh>
    <rPh sb="70" eb="71">
      <t>オヨ</t>
    </rPh>
    <rPh sb="72" eb="75">
      <t>トウキョウト</t>
    </rPh>
    <rPh sb="76" eb="78">
      <t>テイキョウ</t>
    </rPh>
    <rPh sb="82" eb="83">
      <t>ナラ</t>
    </rPh>
    <rPh sb="85" eb="86">
      <t>タ</t>
    </rPh>
    <rPh sb="86" eb="89">
      <t>ドウフケン</t>
    </rPh>
    <rPh sb="90" eb="92">
      <t>テンキョ</t>
    </rPh>
    <rPh sb="94" eb="96">
      <t>バアイ</t>
    </rPh>
    <rPh sb="97" eb="99">
      <t>テンキョ</t>
    </rPh>
    <rPh sb="99" eb="100">
      <t>サキ</t>
    </rPh>
    <rPh sb="100" eb="103">
      <t>ドウフケン</t>
    </rPh>
    <rPh sb="104" eb="105">
      <t>ヒ</t>
    </rPh>
    <rPh sb="106" eb="107">
      <t>ツ</t>
    </rPh>
    <rPh sb="113" eb="115">
      <t>ドウイ</t>
    </rPh>
    <rPh sb="117" eb="118">
      <t>ウエ</t>
    </rPh>
    <rPh sb="120" eb="122">
      <t>ジョウキ</t>
    </rPh>
    <rPh sb="122" eb="124">
      <t>シッペイ</t>
    </rPh>
    <rPh sb="125" eb="128">
      <t>イリョウヒ</t>
    </rPh>
    <rPh sb="128" eb="130">
      <t>ジョセイ</t>
    </rPh>
    <rPh sb="131" eb="132">
      <t>ウ</t>
    </rPh>
    <rPh sb="138" eb="140">
      <t>ベッシ</t>
    </rPh>
    <rPh sb="140" eb="142">
      <t>カンケイ</t>
    </rPh>
    <rPh sb="142" eb="144">
      <t>ショルイ</t>
    </rPh>
    <rPh sb="145" eb="146">
      <t>ソ</t>
    </rPh>
    <rPh sb="148" eb="150">
      <t>シンセイ</t>
    </rPh>
    <phoneticPr fontId="2"/>
  </si>
  <si>
    <t>患　　　者</t>
    <rPh sb="0" eb="1">
      <t>カン</t>
    </rPh>
    <rPh sb="4" eb="5">
      <t>モノ</t>
    </rPh>
    <phoneticPr fontId="2"/>
  </si>
  <si>
    <t>難病医療費助成申請書兼同意書</t>
    <rPh sb="0" eb="2">
      <t>ナンビョウ</t>
    </rPh>
    <rPh sb="5" eb="7">
      <t>ジョセイ</t>
    </rPh>
    <rPh sb="10" eb="11">
      <t>ケン</t>
    </rPh>
    <rPh sb="11" eb="14">
      <t>ドウイショ</t>
    </rPh>
    <phoneticPr fontId="2"/>
  </si>
  <si>
    <t>現在の生活状況及び
療養状況</t>
    <rPh sb="0" eb="2">
      <t>ゲンザイ</t>
    </rPh>
    <rPh sb="7" eb="8">
      <t>オヨ</t>
    </rPh>
    <rPh sb="10" eb="12">
      <t>リョウヨウ</t>
    </rPh>
    <rPh sb="12" eb="14">
      <t>ジョウキョウ</t>
    </rPh>
    <phoneticPr fontId="2"/>
  </si>
  <si>
    <t>　私は、本申請書に添付した臨床調査個人票に記載された検査結果等を治療研究基礎資料として厚生労働省及び東京都に提供すること並びに他道府県に転居する場合に転居先道府県に引き継がれることに同意した上で、上記疾病の医療費助成を受けたいので、別紙関係書類を添えて申請します。</t>
    <phoneticPr fontId="2"/>
  </si>
  <si>
    <t>臨床調査個人票の使用に当たっては、プライバシーの保護に十分配慮し、研究以外の目的には一切使用されることはありません。</t>
    <phoneticPr fontId="2"/>
  </si>
  <si>
    <t>申請受付
年月日</t>
    <rPh sb="0" eb="2">
      <t>シンセイ</t>
    </rPh>
    <rPh sb="2" eb="4">
      <t>ウケツケ</t>
    </rPh>
    <rPh sb="5" eb="8">
      <t>ネンガッピ</t>
    </rPh>
    <phoneticPr fontId="2"/>
  </si>
  <si>
    <t>収受印欄</t>
    <rPh sb="0" eb="2">
      <t>シュウジュ</t>
    </rPh>
    <rPh sb="2" eb="3">
      <t>イン</t>
    </rPh>
    <rPh sb="3" eb="4">
      <t>ラン</t>
    </rPh>
    <phoneticPr fontId="2"/>
  </si>
  <si>
    <t>性別</t>
    <rPh sb="0" eb="2">
      <t>セイベツ</t>
    </rPh>
    <phoneticPr fontId="2"/>
  </si>
  <si>
    <t>男</t>
    <rPh sb="0" eb="1">
      <t>オトコ</t>
    </rPh>
    <phoneticPr fontId="2"/>
  </si>
  <si>
    <t>女</t>
    <rPh sb="0" eb="1">
      <t>オンナ</t>
    </rPh>
    <phoneticPr fontId="2"/>
  </si>
  <si>
    <t>　※性別を選択してください</t>
    <rPh sb="2" eb="4">
      <t>セイベツ</t>
    </rPh>
    <rPh sb="5" eb="7">
      <t>センタク</t>
    </rPh>
    <phoneticPr fontId="2"/>
  </si>
  <si>
    <t>生年
月日</t>
    <rPh sb="0" eb="2">
      <t>セイネン</t>
    </rPh>
    <rPh sb="3" eb="5">
      <t>ガッピ</t>
    </rPh>
    <phoneticPr fontId="2"/>
  </si>
  <si>
    <t>（注）1　申請日前3か月以内に発行された①臨床調査個人票又は診断書及び②住民票の写しを添付してください。</t>
    <rPh sb="1" eb="2">
      <t>チュウ</t>
    </rPh>
    <rPh sb="5" eb="7">
      <t>シンセイ</t>
    </rPh>
    <rPh sb="7" eb="8">
      <t>ビ</t>
    </rPh>
    <rPh sb="8" eb="9">
      <t>マエ</t>
    </rPh>
    <rPh sb="11" eb="12">
      <t>ゲツ</t>
    </rPh>
    <rPh sb="12" eb="14">
      <t>イナイ</t>
    </rPh>
    <rPh sb="15" eb="17">
      <t>ハッコウ</t>
    </rPh>
    <rPh sb="21" eb="23">
      <t>リンショウ</t>
    </rPh>
    <rPh sb="23" eb="25">
      <t>チョウサ</t>
    </rPh>
    <rPh sb="25" eb="28">
      <t>コジンヒョウ</t>
    </rPh>
    <rPh sb="28" eb="29">
      <t>マタ</t>
    </rPh>
    <rPh sb="30" eb="33">
      <t>シンダンショ</t>
    </rPh>
    <rPh sb="33" eb="34">
      <t>オヨ</t>
    </rPh>
    <rPh sb="36" eb="39">
      <t>ジュウミンヒョウ</t>
    </rPh>
    <rPh sb="40" eb="41">
      <t>ウツ</t>
    </rPh>
    <rPh sb="43" eb="45">
      <t>テンプ</t>
    </rPh>
    <phoneticPr fontId="2"/>
  </si>
  <si>
    <t>　　　3  電話番号欄については、日中に繋がる連絡先を御記入ください。</t>
    <rPh sb="6" eb="8">
      <t>デンワ</t>
    </rPh>
    <rPh sb="8" eb="10">
      <t>バンゴウ</t>
    </rPh>
    <rPh sb="10" eb="11">
      <t>ラン</t>
    </rPh>
    <rPh sb="17" eb="19">
      <t>ニッチュウ</t>
    </rPh>
    <rPh sb="20" eb="21">
      <t>ツナ</t>
    </rPh>
    <rPh sb="23" eb="26">
      <t>レンラクサキ</t>
    </rPh>
    <rPh sb="27" eb="30">
      <t>ゴキニュウ</t>
    </rPh>
    <phoneticPr fontId="2"/>
  </si>
  <si>
    <t>東 京 都 知 事  殿</t>
    <rPh sb="0" eb="1">
      <t>ヒガシ</t>
    </rPh>
    <rPh sb="2" eb="3">
      <t>キョウ</t>
    </rPh>
    <rPh sb="4" eb="5">
      <t>ト</t>
    </rPh>
    <rPh sb="6" eb="7">
      <t>チ</t>
    </rPh>
    <rPh sb="8" eb="9">
      <t>コト</t>
    </rPh>
    <rPh sb="11" eb="12">
      <t>ドノ</t>
    </rPh>
    <phoneticPr fontId="2"/>
  </si>
  <si>
    <t>1．生活のほぼすべてに介助が必要</t>
    <phoneticPr fontId="2"/>
  </si>
  <si>
    <t>3．介助なく日常生活を送ることができる</t>
    <rPh sb="6" eb="8">
      <t>ニチジョウ</t>
    </rPh>
    <rPh sb="8" eb="10">
      <t>セイカツ</t>
    </rPh>
    <rPh sb="11" eb="12">
      <t>オク</t>
    </rPh>
    <phoneticPr fontId="2"/>
  </si>
  <si>
    <r>
      <t xml:space="preserve">　　　2  </t>
    </r>
    <r>
      <rPr>
        <sz val="8.5"/>
        <color rgb="FF000000"/>
        <rFont val="ＭＳ ゴシック"/>
        <family val="3"/>
        <charset val="128"/>
      </rPr>
      <t>医療費助成開始日は、規則に別に定めがある場合を除き、本申請書の受理日となります。</t>
    </r>
    <rPh sb="6" eb="9">
      <t>イリョウヒ</t>
    </rPh>
    <rPh sb="9" eb="11">
      <t>ジョセイ</t>
    </rPh>
    <rPh sb="11" eb="14">
      <t>カイシビ</t>
    </rPh>
    <rPh sb="16" eb="18">
      <t>キソク</t>
    </rPh>
    <rPh sb="19" eb="20">
      <t>ベツ</t>
    </rPh>
    <rPh sb="21" eb="22">
      <t>サダ</t>
    </rPh>
    <rPh sb="26" eb="28">
      <t>バアイ</t>
    </rPh>
    <rPh sb="29" eb="30">
      <t>ノゾ</t>
    </rPh>
    <rPh sb="32" eb="33">
      <t>ホン</t>
    </rPh>
    <rPh sb="33" eb="36">
      <t>シンセイショ</t>
    </rPh>
    <rPh sb="37" eb="39">
      <t>ジュリ</t>
    </rPh>
    <rPh sb="39" eb="40">
      <t>ビ</t>
    </rPh>
    <phoneticPr fontId="2"/>
  </si>
  <si>
    <t>新規入力票</t>
    <rPh sb="0" eb="2">
      <t>シンキ</t>
    </rPh>
    <rPh sb="2" eb="4">
      <t>ニュウリョク</t>
    </rPh>
    <rPh sb="4" eb="5">
      <t>ヒョウ</t>
    </rPh>
    <phoneticPr fontId="2"/>
  </si>
  <si>
    <t>認否
区分</t>
    <rPh sb="0" eb="2">
      <t>ニンピ</t>
    </rPh>
    <rPh sb="3" eb="5">
      <t>クブン</t>
    </rPh>
    <phoneticPr fontId="2"/>
  </si>
  <si>
    <t>転入
区分</t>
    <rPh sb="0" eb="2">
      <t>テンニュウ</t>
    </rPh>
    <rPh sb="3" eb="5">
      <t>クブン</t>
    </rPh>
    <phoneticPr fontId="2"/>
  </si>
  <si>
    <t>非認定
理由</t>
    <rPh sb="0" eb="1">
      <t>ヒ</t>
    </rPh>
    <rPh sb="1" eb="3">
      <t>ニンテイ</t>
    </rPh>
    <rPh sb="4" eb="6">
      <t>リユウ</t>
    </rPh>
    <phoneticPr fontId="2"/>
  </si>
  <si>
    <t>順位</t>
    <rPh sb="0" eb="2">
      <t>ジュンイ</t>
    </rPh>
    <phoneticPr fontId="2"/>
  </si>
  <si>
    <t>特記</t>
    <rPh sb="0" eb="2">
      <t>トッキ</t>
    </rPh>
    <phoneticPr fontId="2"/>
  </si>
  <si>
    <t>承認</t>
    <rPh sb="0" eb="2">
      <t>ショウニン</t>
    </rPh>
    <phoneticPr fontId="2"/>
  </si>
  <si>
    <t>入力</t>
    <rPh sb="0" eb="2">
      <t>ニュウリョク</t>
    </rPh>
    <phoneticPr fontId="2"/>
  </si>
  <si>
    <t>再鑑</t>
    <rPh sb="0" eb="1">
      <t>サイ</t>
    </rPh>
    <rPh sb="1" eb="2">
      <t>カガミ</t>
    </rPh>
    <phoneticPr fontId="2"/>
  </si>
  <si>
    <t>作成</t>
    <rPh sb="0" eb="2">
      <t>サクセイ</t>
    </rPh>
    <phoneticPr fontId="2"/>
  </si>
  <si>
    <t>ＨＣ等
コード</t>
    <rPh sb="2" eb="3">
      <t>トウ</t>
    </rPh>
    <phoneticPr fontId="2"/>
  </si>
  <si>
    <t>ＨＣ等
受付日</t>
    <rPh sb="2" eb="3">
      <t>トウ</t>
    </rPh>
    <rPh sb="4" eb="7">
      <t>ウケツケビ</t>
    </rPh>
    <phoneticPr fontId="2"/>
  </si>
  <si>
    <t>ＨＰ
コード</t>
    <phoneticPr fontId="2"/>
  </si>
  <si>
    <t>疾病対策課（保健所等控）③</t>
    <rPh sb="6" eb="9">
      <t>ホケンジョ</t>
    </rPh>
    <rPh sb="9" eb="10">
      <t>トウ</t>
    </rPh>
    <rPh sb="10" eb="11">
      <t>ヒカ</t>
    </rPh>
    <phoneticPr fontId="2"/>
  </si>
  <si>
    <t>疾病対策課（区市町村控）④</t>
    <rPh sb="6" eb="10">
      <t>クシチョウソン</t>
    </rPh>
    <rPh sb="10" eb="11">
      <t>ヒカ</t>
    </rPh>
    <phoneticPr fontId="2"/>
  </si>
  <si>
    <r>
      <t>このまま</t>
    </r>
    <r>
      <rPr>
        <u/>
        <sz val="47"/>
        <color rgb="FF000000"/>
        <rFont val="ＭＳ ゴシック"/>
        <family val="3"/>
        <charset val="128"/>
      </rPr>
      <t>片面印刷</t>
    </r>
    <r>
      <rPr>
        <sz val="47"/>
        <color rgb="FF000000"/>
        <rFont val="ＭＳ ゴシック"/>
        <family val="3"/>
        <charset val="128"/>
      </rPr>
      <t>で印刷してください。A4の用紙が５枚出力されます。</t>
    </r>
    <rPh sb="4" eb="6">
      <t>カタメン</t>
    </rPh>
    <rPh sb="6" eb="8">
      <t>インサツ</t>
    </rPh>
    <rPh sb="9" eb="11">
      <t>インサツ</t>
    </rPh>
    <rPh sb="21" eb="23">
      <t>ヨウシ</t>
    </rPh>
    <rPh sb="25" eb="26">
      <t>マイ</t>
    </rPh>
    <rPh sb="26" eb="28">
      <t>シュツリョク</t>
    </rPh>
    <phoneticPr fontId="2"/>
  </si>
  <si>
    <t>難病医療費助成申請書兼同意書　入力シート</t>
    <rPh sb="0" eb="2">
      <t>ナンビョウ</t>
    </rPh>
    <rPh sb="2" eb="5">
      <t>イリョウヒ</t>
    </rPh>
    <rPh sb="5" eb="7">
      <t>ジョセイ</t>
    </rPh>
    <rPh sb="7" eb="10">
      <t>シンセイショ</t>
    </rPh>
    <rPh sb="10" eb="11">
      <t>ケン</t>
    </rPh>
    <rPh sb="11" eb="14">
      <t>ドウイショ</t>
    </rPh>
    <rPh sb="15" eb="17">
      <t>ニュウリョク</t>
    </rPh>
    <phoneticPr fontId="2"/>
  </si>
  <si>
    <t>　※受給者番号を入力してください。種別を選択してください。</t>
    <rPh sb="2" eb="5">
      <t>ジュキュウシャ</t>
    </rPh>
    <rPh sb="5" eb="7">
      <t>バンゴウ</t>
    </rPh>
    <rPh sb="8" eb="10">
      <t>ニュウリョク</t>
    </rPh>
    <rPh sb="17" eb="19">
      <t>シュベツ</t>
    </rPh>
    <rPh sb="20" eb="22">
      <t>センタク</t>
    </rPh>
    <phoneticPr fontId="2"/>
  </si>
  <si>
    <t>※</t>
    <phoneticPr fontId="2"/>
  </si>
  <si>
    <t>認定結果の通知は申請から3か月ほどかかりますのでご了承ください。</t>
    <rPh sb="0" eb="2">
      <t>ニンテイ</t>
    </rPh>
    <rPh sb="2" eb="4">
      <t>ケッカ</t>
    </rPh>
    <rPh sb="5" eb="7">
      <t>ツウチ</t>
    </rPh>
    <rPh sb="8" eb="10">
      <t>シンセイ</t>
    </rPh>
    <rPh sb="14" eb="15">
      <t>ゲツ</t>
    </rPh>
    <rPh sb="25" eb="27">
      <t>リョウショウ</t>
    </rPh>
    <phoneticPr fontId="31"/>
  </si>
  <si>
    <t>審査の結果、認定となった場合の医療費助成の開始日は、本申請書の受理日からとなります。
初診日や診断確定日などに遡ることはできませんので、十分御注意ください。</t>
    <rPh sb="0" eb="2">
      <t>シンサ</t>
    </rPh>
    <rPh sb="3" eb="5">
      <t>ケッカ</t>
    </rPh>
    <rPh sb="6" eb="8">
      <t>ニンテイ</t>
    </rPh>
    <rPh sb="12" eb="14">
      <t>バアイ</t>
    </rPh>
    <rPh sb="15" eb="17">
      <t>イリョウ</t>
    </rPh>
    <rPh sb="17" eb="18">
      <t>ヒ</t>
    </rPh>
    <rPh sb="18" eb="20">
      <t>ジョセイ</t>
    </rPh>
    <rPh sb="21" eb="24">
      <t>カイシビ</t>
    </rPh>
    <rPh sb="26" eb="27">
      <t>ホン</t>
    </rPh>
    <rPh sb="27" eb="30">
      <t>シンセイショ</t>
    </rPh>
    <rPh sb="31" eb="33">
      <t>ジュリ</t>
    </rPh>
    <rPh sb="33" eb="34">
      <t>ビ</t>
    </rPh>
    <rPh sb="43" eb="46">
      <t>ショシンビ</t>
    </rPh>
    <rPh sb="47" eb="49">
      <t>シンダン</t>
    </rPh>
    <rPh sb="49" eb="51">
      <t>カクテイ</t>
    </rPh>
    <rPh sb="51" eb="52">
      <t>ビ</t>
    </rPh>
    <rPh sb="68" eb="70">
      <t>ジュウブン</t>
    </rPh>
    <rPh sb="70" eb="73">
      <t>ゴチュウイ</t>
    </rPh>
    <phoneticPr fontId="31"/>
  </si>
  <si>
    <t>保健所等の保健師から、病状確認や各種事業等の御連絡をすることがありますので、御了承ください。</t>
    <rPh sb="0" eb="3">
      <t>ホケンジョ</t>
    </rPh>
    <rPh sb="3" eb="4">
      <t>トウ</t>
    </rPh>
    <rPh sb="5" eb="8">
      <t>ホケンシ</t>
    </rPh>
    <rPh sb="11" eb="13">
      <t>ビョウジョウ</t>
    </rPh>
    <rPh sb="13" eb="15">
      <t>カクニン</t>
    </rPh>
    <rPh sb="16" eb="18">
      <t>カクシュ</t>
    </rPh>
    <rPh sb="18" eb="20">
      <t>ジギョウ</t>
    </rPh>
    <rPh sb="20" eb="21">
      <t>トウ</t>
    </rPh>
    <rPh sb="22" eb="23">
      <t>オン</t>
    </rPh>
    <rPh sb="23" eb="25">
      <t>レンラク</t>
    </rPh>
    <rPh sb="38" eb="39">
      <t>オン</t>
    </rPh>
    <rPh sb="39" eb="41">
      <t>リョウショウ</t>
    </rPh>
    <phoneticPr fontId="31"/>
  </si>
  <si>
    <t>　東京都の難病医療費助成制度は、国の特定疾患治療研究事業対象疾患と東京都が独自に対象としている疾患にり患している患者さんの、治療にかかわる医療費の自己負担分を公費で補助する制度です。
　国の特定疾患治療研究事業に資するため、本申請書に添付された臨床調査個人票は厚生労働省の特定疾患対策研究班に提出され、希少な特殊疾病の研究の基礎資料として使用されますので、このことに同意された上で申請を行ってくださいますよう、よろしくお願いします。
　なお、この同意は、添付された臨床調査個人票を疾患研究の基礎資料として活用することに対する同意であり、さらに御協力を求める場合は、それぞれの研究者や主治医から説明が行われ、改めて同意を得ることになります。</t>
    <rPh sb="1" eb="4">
      <t>トウキョウト</t>
    </rPh>
    <rPh sb="5" eb="7">
      <t>ナンビョウ</t>
    </rPh>
    <rPh sb="7" eb="10">
      <t>イリョウヒ</t>
    </rPh>
    <rPh sb="10" eb="12">
      <t>ジョセイ</t>
    </rPh>
    <rPh sb="12" eb="14">
      <t>セイド</t>
    </rPh>
    <rPh sb="16" eb="17">
      <t>クニ</t>
    </rPh>
    <rPh sb="18" eb="20">
      <t>トクテイ</t>
    </rPh>
    <rPh sb="20" eb="22">
      <t>シッカン</t>
    </rPh>
    <rPh sb="22" eb="24">
      <t>チリョウ</t>
    </rPh>
    <rPh sb="24" eb="26">
      <t>ケンキュウ</t>
    </rPh>
    <rPh sb="26" eb="28">
      <t>ジギョウ</t>
    </rPh>
    <rPh sb="28" eb="30">
      <t>タイショウ</t>
    </rPh>
    <rPh sb="30" eb="32">
      <t>シッカン</t>
    </rPh>
    <rPh sb="33" eb="36">
      <t>トウキョウト</t>
    </rPh>
    <rPh sb="37" eb="39">
      <t>ドクジ</t>
    </rPh>
    <rPh sb="40" eb="42">
      <t>タイショウ</t>
    </rPh>
    <rPh sb="47" eb="49">
      <t>シッカン</t>
    </rPh>
    <rPh sb="51" eb="52">
      <t>カン</t>
    </rPh>
    <rPh sb="56" eb="58">
      <t>カンジャ</t>
    </rPh>
    <rPh sb="62" eb="64">
      <t>チリョウ</t>
    </rPh>
    <rPh sb="69" eb="72">
      <t>イリョウヒ</t>
    </rPh>
    <rPh sb="73" eb="75">
      <t>ジコ</t>
    </rPh>
    <rPh sb="75" eb="77">
      <t>フタン</t>
    </rPh>
    <rPh sb="77" eb="78">
      <t>ブン</t>
    </rPh>
    <rPh sb="79" eb="81">
      <t>コウヒ</t>
    </rPh>
    <rPh sb="82" eb="84">
      <t>ホジョ</t>
    </rPh>
    <rPh sb="86" eb="88">
      <t>セイド</t>
    </rPh>
    <rPh sb="93" eb="94">
      <t>クニ</t>
    </rPh>
    <rPh sb="95" eb="97">
      <t>トクテイ</t>
    </rPh>
    <rPh sb="97" eb="99">
      <t>シッカン</t>
    </rPh>
    <rPh sb="99" eb="101">
      <t>チリョウ</t>
    </rPh>
    <rPh sb="101" eb="103">
      <t>ケンキュウ</t>
    </rPh>
    <rPh sb="103" eb="105">
      <t>ジギョウ</t>
    </rPh>
    <rPh sb="106" eb="107">
      <t>シ</t>
    </rPh>
    <rPh sb="112" eb="113">
      <t>ホン</t>
    </rPh>
    <rPh sb="113" eb="116">
      <t>シンセイショ</t>
    </rPh>
    <rPh sb="117" eb="119">
      <t>テンプ</t>
    </rPh>
    <rPh sb="122" eb="124">
      <t>リンショウ</t>
    </rPh>
    <rPh sb="124" eb="126">
      <t>チョウサ</t>
    </rPh>
    <rPh sb="126" eb="129">
      <t>コジンヒョウ</t>
    </rPh>
    <rPh sb="130" eb="132">
      <t>コウセイ</t>
    </rPh>
    <rPh sb="132" eb="135">
      <t>ロウドウショウ</t>
    </rPh>
    <rPh sb="136" eb="138">
      <t>トクテイ</t>
    </rPh>
    <rPh sb="138" eb="140">
      <t>シッカン</t>
    </rPh>
    <rPh sb="140" eb="142">
      <t>タイサク</t>
    </rPh>
    <rPh sb="142" eb="145">
      <t>ケンキュウハン</t>
    </rPh>
    <rPh sb="146" eb="148">
      <t>テイシュツ</t>
    </rPh>
    <rPh sb="151" eb="153">
      <t>キショウ</t>
    </rPh>
    <rPh sb="154" eb="156">
      <t>トクシュ</t>
    </rPh>
    <rPh sb="156" eb="158">
      <t>シッペイ</t>
    </rPh>
    <rPh sb="159" eb="161">
      <t>ケンキュウ</t>
    </rPh>
    <rPh sb="162" eb="164">
      <t>キソ</t>
    </rPh>
    <rPh sb="164" eb="166">
      <t>シリョウ</t>
    </rPh>
    <rPh sb="169" eb="171">
      <t>シヨウ</t>
    </rPh>
    <rPh sb="183" eb="185">
      <t>ドウイ</t>
    </rPh>
    <rPh sb="188" eb="189">
      <t>ウエ</t>
    </rPh>
    <rPh sb="190" eb="192">
      <t>シンセイ</t>
    </rPh>
    <rPh sb="193" eb="194">
      <t>オコナ</t>
    </rPh>
    <rPh sb="210" eb="211">
      <t>ネガ</t>
    </rPh>
    <rPh sb="223" eb="225">
      <t>ドウイ</t>
    </rPh>
    <rPh sb="227" eb="229">
      <t>テンプ</t>
    </rPh>
    <rPh sb="232" eb="234">
      <t>リンショウ</t>
    </rPh>
    <rPh sb="234" eb="236">
      <t>チョウサ</t>
    </rPh>
    <rPh sb="236" eb="239">
      <t>コジンヒョウ</t>
    </rPh>
    <rPh sb="240" eb="242">
      <t>シッカン</t>
    </rPh>
    <rPh sb="242" eb="244">
      <t>ケンキュウ</t>
    </rPh>
    <rPh sb="245" eb="247">
      <t>キソ</t>
    </rPh>
    <rPh sb="247" eb="249">
      <t>シリョウ</t>
    </rPh>
    <rPh sb="252" eb="254">
      <t>カツヨウ</t>
    </rPh>
    <rPh sb="259" eb="260">
      <t>タイ</t>
    </rPh>
    <rPh sb="262" eb="264">
      <t>ドウイ</t>
    </rPh>
    <rPh sb="271" eb="272">
      <t>オン</t>
    </rPh>
    <rPh sb="272" eb="274">
      <t>キョウリョク</t>
    </rPh>
    <rPh sb="275" eb="276">
      <t>モト</t>
    </rPh>
    <rPh sb="278" eb="280">
      <t>バアイ</t>
    </rPh>
    <rPh sb="287" eb="290">
      <t>ケンキュウシャ</t>
    </rPh>
    <rPh sb="291" eb="294">
      <t>シュジイ</t>
    </rPh>
    <rPh sb="296" eb="298">
      <t>セツメイ</t>
    </rPh>
    <rPh sb="299" eb="300">
      <t>オコナ</t>
    </rPh>
    <rPh sb="303" eb="304">
      <t>アラタ</t>
    </rPh>
    <rPh sb="306" eb="308">
      <t>ドウイ</t>
    </rPh>
    <rPh sb="309" eb="310">
      <t>エ</t>
    </rPh>
    <phoneticPr fontId="2"/>
  </si>
  <si>
    <t>2. 保険者からの情報提供にかかる同意書の提出について</t>
    <rPh sb="3" eb="6">
      <t>ホケンシャ</t>
    </rPh>
    <rPh sb="9" eb="11">
      <t>ジョウホウ</t>
    </rPh>
    <rPh sb="11" eb="13">
      <t>テイキョウ</t>
    </rPh>
    <rPh sb="17" eb="20">
      <t>ドウイショ</t>
    </rPh>
    <rPh sb="21" eb="23">
      <t>テイシュツ</t>
    </rPh>
    <phoneticPr fontId="2"/>
  </si>
  <si>
    <t>1. 特定疾患研究推進のための臨床調査個人票の提供について</t>
    <rPh sb="3" eb="5">
      <t>トクテイ</t>
    </rPh>
    <rPh sb="5" eb="7">
      <t>シッカン</t>
    </rPh>
    <rPh sb="7" eb="9">
      <t>ケンキュウ</t>
    </rPh>
    <rPh sb="9" eb="11">
      <t>スイシン</t>
    </rPh>
    <rPh sb="15" eb="17">
      <t>リンショウ</t>
    </rPh>
    <rPh sb="17" eb="19">
      <t>チョウサ</t>
    </rPh>
    <rPh sb="19" eb="22">
      <t>コジンヒョウ</t>
    </rPh>
    <rPh sb="23" eb="25">
      <t>テイキョウ</t>
    </rPh>
    <phoneticPr fontId="2"/>
  </si>
  <si>
    <t>　難病の医療券をお持ちの方の高額医療費の算定基準額は、健康保険上の所得区分に応じた金額となります。
　つきましては、医療券に健康保険上の所得区分情報を記載するに当たり、東京都が保険者に情報の報告を求めることについて患者さんに同意をしていただくための書類として、別紙「保険者からの情報提供にかかる同意書」を御確認の上、御提出くださいますよう、よろしくお願いいたします。</t>
    <rPh sb="1" eb="3">
      <t>ナンビョウ</t>
    </rPh>
    <rPh sb="4" eb="6">
      <t>イリョウ</t>
    </rPh>
    <rPh sb="6" eb="7">
      <t>ケン</t>
    </rPh>
    <rPh sb="9" eb="10">
      <t>モ</t>
    </rPh>
    <rPh sb="12" eb="13">
      <t>カタ</t>
    </rPh>
    <rPh sb="14" eb="16">
      <t>コウガク</t>
    </rPh>
    <rPh sb="16" eb="19">
      <t>イリョウヒ</t>
    </rPh>
    <rPh sb="20" eb="22">
      <t>サンテイ</t>
    </rPh>
    <rPh sb="22" eb="24">
      <t>キジュン</t>
    </rPh>
    <rPh sb="24" eb="25">
      <t>ガク</t>
    </rPh>
    <rPh sb="27" eb="29">
      <t>ケンコウ</t>
    </rPh>
    <rPh sb="29" eb="31">
      <t>ホケン</t>
    </rPh>
    <rPh sb="31" eb="32">
      <t>ジョウ</t>
    </rPh>
    <rPh sb="33" eb="35">
      <t>ショトク</t>
    </rPh>
    <rPh sb="35" eb="37">
      <t>クブン</t>
    </rPh>
    <rPh sb="38" eb="39">
      <t>オウ</t>
    </rPh>
    <rPh sb="41" eb="43">
      <t>キンガク</t>
    </rPh>
    <rPh sb="58" eb="60">
      <t>イリョウ</t>
    </rPh>
    <rPh sb="60" eb="61">
      <t>ケン</t>
    </rPh>
    <rPh sb="62" eb="64">
      <t>ケンコウ</t>
    </rPh>
    <rPh sb="64" eb="66">
      <t>ホケン</t>
    </rPh>
    <rPh sb="66" eb="67">
      <t>ジョウ</t>
    </rPh>
    <rPh sb="68" eb="70">
      <t>ショトク</t>
    </rPh>
    <rPh sb="70" eb="72">
      <t>クブン</t>
    </rPh>
    <rPh sb="72" eb="74">
      <t>ジョウホウ</t>
    </rPh>
    <rPh sb="75" eb="77">
      <t>キサイ</t>
    </rPh>
    <rPh sb="80" eb="81">
      <t>ア</t>
    </rPh>
    <rPh sb="84" eb="87">
      <t>トウキョウト</t>
    </rPh>
    <rPh sb="88" eb="91">
      <t>ホケンシャ</t>
    </rPh>
    <rPh sb="92" eb="94">
      <t>ジョウホウ</t>
    </rPh>
    <rPh sb="95" eb="97">
      <t>ホウコク</t>
    </rPh>
    <rPh sb="98" eb="99">
      <t>モト</t>
    </rPh>
    <rPh sb="107" eb="109">
      <t>カンジャ</t>
    </rPh>
    <rPh sb="112" eb="114">
      <t>ドウイ</t>
    </rPh>
    <rPh sb="124" eb="126">
      <t>ショルイ</t>
    </rPh>
    <rPh sb="130" eb="132">
      <t>ベッシ</t>
    </rPh>
    <rPh sb="133" eb="136">
      <t>ホケンシャ</t>
    </rPh>
    <rPh sb="139" eb="141">
      <t>ジョウホウ</t>
    </rPh>
    <rPh sb="141" eb="143">
      <t>テイキョウ</t>
    </rPh>
    <rPh sb="147" eb="150">
      <t>ドウイショ</t>
    </rPh>
    <rPh sb="152" eb="153">
      <t>オン</t>
    </rPh>
    <rPh sb="153" eb="155">
      <t>カクニン</t>
    </rPh>
    <rPh sb="156" eb="157">
      <t>ウエ</t>
    </rPh>
    <rPh sb="158" eb="159">
      <t>オン</t>
    </rPh>
    <rPh sb="159" eb="161">
      <t>テイシュツ</t>
    </rPh>
    <rPh sb="175" eb="176">
      <t>ネガ</t>
    </rPh>
    <phoneticPr fontId="2"/>
  </si>
  <si>
    <t>調書</t>
    <rPh sb="0" eb="2">
      <t>チョウショ</t>
    </rPh>
    <phoneticPr fontId="2"/>
  </si>
  <si>
    <t>情報連携</t>
    <rPh sb="0" eb="2">
      <t>ジョウホウ</t>
    </rPh>
    <rPh sb="2" eb="4">
      <t>レンケイ</t>
    </rPh>
    <phoneticPr fontId="2"/>
  </si>
  <si>
    <t>する</t>
    <phoneticPr fontId="2"/>
  </si>
  <si>
    <t>しない</t>
    <phoneticPr fontId="2"/>
  </si>
  <si>
    <t>有り</t>
    <rPh sb="0" eb="1">
      <t>ア</t>
    </rPh>
    <phoneticPr fontId="2"/>
  </si>
  <si>
    <t>無し</t>
    <rPh sb="0" eb="1">
      <t>ナ</t>
    </rPh>
    <phoneticPr fontId="2"/>
  </si>
  <si>
    <t>　※情報連携と調書を選択してください。</t>
    <rPh sb="2" eb="4">
      <t>ジョウホウ</t>
    </rPh>
    <rPh sb="4" eb="6">
      <t>レンケイ</t>
    </rPh>
    <rPh sb="7" eb="9">
      <t>チョウショ</t>
    </rPh>
    <rPh sb="10" eb="12">
      <t>センタク</t>
    </rPh>
    <phoneticPr fontId="2"/>
  </si>
  <si>
    <t>本人</t>
    <rPh sb="0" eb="2">
      <t>ホンニン</t>
    </rPh>
    <phoneticPr fontId="2"/>
  </si>
  <si>
    <t>家族</t>
    <rPh sb="0" eb="2">
      <t>カゾク</t>
    </rPh>
    <phoneticPr fontId="2"/>
  </si>
  <si>
    <t>　※種類を選択してください（種類が「国保」の場合、区分の選択は不要です。）。</t>
    <rPh sb="2" eb="4">
      <t>シュルイ</t>
    </rPh>
    <rPh sb="5" eb="7">
      <t>センタク</t>
    </rPh>
    <rPh sb="14" eb="16">
      <t>シュルイ</t>
    </rPh>
    <rPh sb="18" eb="20">
      <t>コクホ</t>
    </rPh>
    <rPh sb="22" eb="24">
      <t>バアイ</t>
    </rPh>
    <rPh sb="25" eb="27">
      <t>クブン</t>
    </rPh>
    <rPh sb="28" eb="30">
      <t>センタク</t>
    </rPh>
    <rPh sb="31" eb="33">
      <t>フヨウ</t>
    </rPh>
    <phoneticPr fontId="2"/>
  </si>
  <si>
    <t>　※8桁の番号を入力してください（保険者番号が6桁の場合、先頭に00をつけてください）。</t>
    <phoneticPr fontId="2"/>
  </si>
  <si>
    <t>組合（退職被保険者）</t>
    <rPh sb="0" eb="2">
      <t>クミアイ</t>
    </rPh>
    <rPh sb="3" eb="5">
      <t>タイショク</t>
    </rPh>
    <rPh sb="5" eb="9">
      <t>ヒホケンシャ</t>
    </rPh>
    <phoneticPr fontId="2"/>
  </si>
  <si>
    <t>国保</t>
    <rPh sb="0" eb="2">
      <t>コクホ</t>
    </rPh>
    <phoneticPr fontId="2"/>
  </si>
  <si>
    <t>　※通院している医療機関名を入力してください。</t>
    <rPh sb="2" eb="4">
      <t>ツウイン</t>
    </rPh>
    <rPh sb="8" eb="10">
      <t>イリョウ</t>
    </rPh>
    <rPh sb="10" eb="12">
      <t>キカン</t>
    </rPh>
    <rPh sb="12" eb="13">
      <t>メイ</t>
    </rPh>
    <rPh sb="14" eb="16">
      <t>ニュウリョク</t>
    </rPh>
    <phoneticPr fontId="2"/>
  </si>
  <si>
    <t>人工透析を必要とする腎不全</t>
    <rPh sb="0" eb="2">
      <t>ジンコウ</t>
    </rPh>
    <rPh sb="2" eb="4">
      <t>トウセキ</t>
    </rPh>
    <rPh sb="5" eb="7">
      <t>ヒツヨウ</t>
    </rPh>
    <rPh sb="10" eb="13">
      <t>ジンフゼン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</si>
</sst>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満&quot;\ 0_ &quot;歳&quot;\)"/>
  </numFmts>
  <fonts count="35"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sz val="9.5"/>
      <color rgb="FF000000"/>
      <name val="ＭＳ 明朝"/>
      <family val="1"/>
      <charset val="128"/>
    </font>
    <font>
      <sz val="9"/>
      <color rgb="FF000000"/>
      <name val="Times New Roman"/>
      <family val="1"/>
    </font>
    <font>
      <b/>
      <sz val="11"/>
      <color rgb="FF000000"/>
      <name val="ＭＳ 明朝"/>
      <family val="1"/>
      <charset val="128"/>
    </font>
    <font>
      <sz val="47"/>
      <color rgb="FF000000"/>
      <name val="ＭＳ ゴシック"/>
      <family val="3"/>
      <charset val="128"/>
    </font>
    <font>
      <u/>
      <sz val="47"/>
      <color rgb="FF000000"/>
      <name val="ＭＳ ゴシック"/>
      <family val="3"/>
      <charset val="128"/>
    </font>
    <font>
      <sz val="11"/>
      <color rgb="FF000000"/>
      <name val="ＭＳ 明朝"/>
      <family val="1"/>
      <charset val="128"/>
    </font>
    <font>
      <b/>
      <sz val="9.5"/>
      <color rgb="FF000000"/>
      <name val="ＭＳ ゴシック"/>
      <family val="3"/>
      <charset val="128"/>
    </font>
    <font>
      <sz val="8.5"/>
      <color rgb="FF000000"/>
      <name val="ＭＳ 明朝"/>
      <family val="1"/>
      <charset val="128"/>
    </font>
    <font>
      <sz val="7"/>
      <color rgb="FF000000"/>
      <name val="ＭＳ 明朝"/>
      <family val="1"/>
      <charset val="128"/>
    </font>
    <font>
      <sz val="12"/>
      <color rgb="FF000000"/>
      <name val="ＭＳ 明朝"/>
      <family val="1"/>
      <charset val="128"/>
    </font>
    <font>
      <b/>
      <sz val="12"/>
      <color rgb="FF000000"/>
      <name val="ＭＳ ゴシック"/>
      <family val="3"/>
      <charset val="128"/>
    </font>
    <font>
      <sz val="14"/>
      <color rgb="FF000000"/>
      <name val="ＭＳ ゴシック"/>
      <family val="3"/>
      <charset val="128"/>
    </font>
    <font>
      <b/>
      <sz val="17"/>
      <color rgb="FF000000"/>
      <name val="ＭＳ ゴシック"/>
      <family val="3"/>
      <charset val="128"/>
    </font>
    <font>
      <sz val="8"/>
      <color rgb="FF000000"/>
      <name val="ＭＳ ゴシック"/>
      <family val="3"/>
      <charset val="128"/>
    </font>
    <font>
      <sz val="8.5"/>
      <color rgb="FF000000"/>
      <name val="ＭＳ ゴシック"/>
      <family val="3"/>
      <charset val="128"/>
    </font>
    <font>
      <sz val="13"/>
      <color rgb="FF000000"/>
      <name val="ＭＳ 明朝"/>
      <family val="1"/>
      <charset val="128"/>
    </font>
    <font>
      <sz val="8"/>
      <name val="ＭＳ 明朝"/>
      <family val="1"/>
      <charset val="128"/>
    </font>
    <font>
      <sz val="10"/>
      <color rgb="FF000000"/>
      <name val="Times New Roman"/>
      <family val="1"/>
    </font>
    <font>
      <sz val="6"/>
      <name val="ＭＳ Ｐ明朝"/>
      <family val="1"/>
      <charset val="128"/>
    </font>
    <font>
      <sz val="14"/>
      <color rgb="FF000000"/>
      <name val="ＭＳ 明朝"/>
      <family val="1"/>
      <charset val="128"/>
    </font>
    <font>
      <b/>
      <sz val="14"/>
      <color rgb="FF000000"/>
      <name val="ＭＳ ゴシック"/>
      <family val="3"/>
      <charset val="128"/>
    </font>
    <font>
      <sz val="10"/>
      <color rgb="FFFFFF00"/>
      <name val="ＭＳ 明朝"/>
      <family val="1"/>
      <charset val="128"/>
    </font>
  </fonts>
  <fills count="7">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s>
  <borders count="100">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right/>
      <top style="thin">
        <color auto="1"/>
      </top>
      <bottom style="hair">
        <color auto="1"/>
      </bottom>
      <diagonal/>
    </border>
    <border>
      <left/>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right/>
      <top/>
      <bottom style="hair">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medium">
        <color auto="1"/>
      </bottom>
      <diagonal/>
    </border>
    <border>
      <left style="hair">
        <color auto="1"/>
      </left>
      <right style="medium">
        <color auto="1"/>
      </right>
      <top style="thin">
        <color auto="1"/>
      </top>
      <bottom style="thin">
        <color auto="1"/>
      </bottom>
      <diagonal/>
    </border>
    <border>
      <left/>
      <right style="thin">
        <color auto="1"/>
      </right>
      <top style="medium">
        <color auto="1"/>
      </top>
      <bottom style="dotted">
        <color auto="1"/>
      </bottom>
      <diagonal/>
    </border>
    <border>
      <left/>
      <right style="thin">
        <color auto="1"/>
      </right>
      <top style="dotted">
        <color auto="1"/>
      </top>
      <bottom style="thin">
        <color auto="1"/>
      </bottom>
      <diagonal/>
    </border>
  </borders>
  <cellStyleXfs count="4">
    <xf numFmtId="0" fontId="0" fillId="0" borderId="0"/>
    <xf numFmtId="0" fontId="5" fillId="0" borderId="0">
      <alignment vertical="center"/>
    </xf>
    <xf numFmtId="0" fontId="1" fillId="0" borderId="0">
      <alignment vertical="center"/>
    </xf>
    <xf numFmtId="0" fontId="30" fillId="0" borderId="0"/>
  </cellStyleXfs>
  <cellXfs count="342">
    <xf numFmtId="0" fontId="0" fillId="0" borderId="0" xfId="0" applyAlignment="1">
      <alignment horizontal="left" vertical="top"/>
    </xf>
    <xf numFmtId="0" fontId="3"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left" vertical="center"/>
    </xf>
    <xf numFmtId="0" fontId="6" fillId="0" borderId="0" xfId="0" applyFont="1" applyAlignment="1">
      <alignment horizontal="left" vertical="center"/>
    </xf>
    <xf numFmtId="14" fontId="4" fillId="0" borderId="0" xfId="0" applyNumberFormat="1" applyFont="1" applyAlignment="1">
      <alignment horizontal="left" vertical="center"/>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4" fillId="5" borderId="29" xfId="0" applyFont="1" applyFill="1" applyBorder="1" applyAlignment="1">
      <alignment horizontal="left" vertical="center"/>
    </xf>
    <xf numFmtId="0" fontId="8" fillId="5" borderId="30" xfId="0" applyFont="1" applyFill="1" applyBorder="1" applyAlignment="1">
      <alignment horizontal="left" vertical="center" indent="1"/>
    </xf>
    <xf numFmtId="0" fontId="4" fillId="5" borderId="31" xfId="0" applyFont="1" applyFill="1" applyBorder="1" applyAlignment="1">
      <alignment horizontal="left" vertical="center"/>
    </xf>
    <xf numFmtId="0" fontId="4" fillId="5" borderId="32" xfId="0" applyFont="1" applyFill="1" applyBorder="1" applyAlignment="1">
      <alignment horizontal="left" vertical="center"/>
    </xf>
    <xf numFmtId="0" fontId="4" fillId="5" borderId="33" xfId="0" applyFont="1" applyFill="1" applyBorder="1" applyAlignment="1">
      <alignment horizontal="left" vertical="center"/>
    </xf>
    <xf numFmtId="0" fontId="4" fillId="5" borderId="34" xfId="0" applyFont="1" applyFill="1" applyBorder="1" applyAlignment="1">
      <alignment horizontal="left" vertical="center"/>
    </xf>
    <xf numFmtId="0" fontId="10" fillId="0" borderId="0" xfId="0" applyFont="1" applyAlignment="1">
      <alignment horizontal="left" vertical="center"/>
    </xf>
    <xf numFmtId="0" fontId="10" fillId="0" borderId="0" xfId="0" applyFont="1" applyAlignment="1">
      <alignment vertical="center"/>
    </xf>
    <xf numFmtId="0" fontId="11" fillId="0" borderId="0" xfId="0" applyFont="1" applyAlignment="1">
      <alignment horizontal="left" vertical="center"/>
    </xf>
    <xf numFmtId="0" fontId="4" fillId="0" borderId="0" xfId="0" applyFont="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12" fillId="0" borderId="11" xfId="0" applyFont="1" applyBorder="1" applyAlignment="1">
      <alignment horizontal="left" vertical="center"/>
    </xf>
    <xf numFmtId="0" fontId="12" fillId="0" borderId="0" xfId="0" applyFont="1" applyAlignment="1">
      <alignment horizontal="left" vertical="top"/>
    </xf>
    <xf numFmtId="0" fontId="12" fillId="0" borderId="2" xfId="0" applyFont="1" applyBorder="1" applyAlignment="1">
      <alignment horizontal="left" vertical="center"/>
    </xf>
    <xf numFmtId="0" fontId="14" fillId="0" borderId="0" xfId="0" applyFont="1" applyAlignment="1">
      <alignment vertical="center"/>
    </xf>
    <xf numFmtId="0" fontId="15"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0" fillId="0" borderId="0" xfId="0" applyFont="1" applyAlignment="1">
      <alignment horizontal="right" vertical="center"/>
    </xf>
    <xf numFmtId="0" fontId="4" fillId="0" borderId="2" xfId="0" applyFont="1" applyBorder="1" applyAlignment="1">
      <alignment horizontal="center" vertical="center" textRotation="255" wrapText="1"/>
    </xf>
    <xf numFmtId="0" fontId="12" fillId="0" borderId="0" xfId="0" applyFont="1" applyAlignment="1">
      <alignment horizontal="center"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top"/>
    </xf>
    <xf numFmtId="0" fontId="10" fillId="0" borderId="48" xfId="0" applyFont="1" applyBorder="1" applyAlignment="1">
      <alignment horizontal="left" vertical="center"/>
    </xf>
    <xf numFmtId="0" fontId="10" fillId="0" borderId="51" xfId="0" applyFont="1" applyBorder="1" applyAlignment="1">
      <alignment horizontal="left" vertical="center"/>
    </xf>
    <xf numFmtId="0" fontId="12" fillId="0" borderId="53" xfId="0" applyFont="1" applyBorder="1" applyAlignment="1">
      <alignment horizontal="left" vertical="center"/>
    </xf>
    <xf numFmtId="0" fontId="10" fillId="0" borderId="52" xfId="0" applyFont="1" applyBorder="1" applyAlignment="1">
      <alignment horizontal="left" vertical="center"/>
    </xf>
    <xf numFmtId="0" fontId="12" fillId="0" borderId="54" xfId="0" applyFont="1" applyBorder="1" applyAlignment="1">
      <alignment horizontal="left" vertical="center"/>
    </xf>
    <xf numFmtId="0" fontId="12" fillId="0" borderId="55" xfId="0" applyFont="1" applyBorder="1" applyAlignment="1">
      <alignment horizontal="left"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10" fillId="0" borderId="65" xfId="0" applyFont="1" applyBorder="1"/>
    <xf numFmtId="0" fontId="12" fillId="0" borderId="65" xfId="0" applyFont="1" applyBorder="1"/>
    <xf numFmtId="0" fontId="12" fillId="0" borderId="71" xfId="0" applyFont="1" applyBorder="1" applyAlignment="1">
      <alignment horizontal="right" vertical="center"/>
    </xf>
    <xf numFmtId="0" fontId="12" fillId="0" borderId="0" xfId="0" applyFont="1" applyAlignment="1">
      <alignment horizontal="center" vertical="center" textRotation="255" wrapText="1"/>
    </xf>
    <xf numFmtId="0" fontId="10" fillId="0" borderId="0" xfId="0" applyFont="1" applyAlignment="1">
      <alignment horizontal="left" vertical="top"/>
    </xf>
    <xf numFmtId="0" fontId="12" fillId="0" borderId="0" xfId="0" applyFont="1" applyAlignment="1">
      <alignment horizontal="center" vertical="center" textRotation="255"/>
    </xf>
    <xf numFmtId="0" fontId="12" fillId="0" borderId="0" xfId="0" applyFont="1" applyAlignment="1">
      <alignment horizontal="left" vertical="center" wrapText="1"/>
    </xf>
    <xf numFmtId="0" fontId="12" fillId="0" borderId="25"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left" vertical="center" wrapText="1"/>
    </xf>
    <xf numFmtId="0" fontId="12" fillId="0" borderId="69" xfId="0" applyFont="1" applyBorder="1" applyAlignment="1">
      <alignment horizontal="right"/>
    </xf>
    <xf numFmtId="0" fontId="12" fillId="0" borderId="0" xfId="0" applyFont="1" applyAlignment="1">
      <alignment horizontal="right" vertical="center"/>
    </xf>
    <xf numFmtId="0" fontId="4" fillId="0" borderId="59" xfId="0" applyFont="1" applyBorder="1" applyAlignment="1">
      <alignment horizontal="center" vertical="center"/>
    </xf>
    <xf numFmtId="0" fontId="4" fillId="0" borderId="80" xfId="0" applyFont="1" applyBorder="1" applyAlignment="1">
      <alignment horizontal="center" vertical="center"/>
    </xf>
    <xf numFmtId="0" fontId="24" fillId="0" borderId="0" xfId="0" applyFont="1" applyAlignment="1">
      <alignment horizontal="left" vertical="center"/>
    </xf>
    <xf numFmtId="0" fontId="18" fillId="0" borderId="0" xfId="0" applyFont="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18" fillId="0" borderId="65" xfId="0" applyFont="1" applyBorder="1" applyAlignment="1">
      <alignment vertical="center"/>
    </xf>
    <xf numFmtId="0" fontId="18" fillId="0" borderId="70" xfId="0" applyFont="1" applyBorder="1" applyAlignment="1">
      <alignment vertical="center"/>
    </xf>
    <xf numFmtId="0" fontId="22" fillId="0" borderId="0" xfId="0" applyFont="1" applyAlignment="1">
      <alignment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20" fillId="0" borderId="0" xfId="0" applyFont="1" applyAlignme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12" fillId="0" borderId="0" xfId="3" applyFont="1" applyAlignment="1">
      <alignment horizontal="left" vertical="center"/>
    </xf>
    <xf numFmtId="0" fontId="10" fillId="0" borderId="0" xfId="3" applyFont="1" applyAlignment="1">
      <alignment horizontal="left" vertical="center"/>
    </xf>
    <xf numFmtId="0" fontId="30" fillId="0" borderId="0" xfId="3" applyAlignment="1">
      <alignment horizontal="left" vertical="top"/>
    </xf>
    <xf numFmtId="0" fontId="12" fillId="0" borderId="0" xfId="3" applyFont="1" applyAlignment="1">
      <alignment horizontal="left" vertical="center" wrapText="1"/>
    </xf>
    <xf numFmtId="0" fontId="32" fillId="0" borderId="0" xfId="3" applyFont="1" applyAlignment="1">
      <alignment horizontal="left" vertical="center"/>
    </xf>
    <xf numFmtId="0" fontId="18" fillId="0" borderId="0" xfId="3" applyFont="1" applyAlignment="1">
      <alignment horizontal="left" vertical="center"/>
    </xf>
    <xf numFmtId="0" fontId="23" fillId="0" borderId="0" xfId="3" applyFont="1" applyAlignment="1">
      <alignment horizontal="left" vertical="center"/>
    </xf>
    <xf numFmtId="0" fontId="23" fillId="0" borderId="0" xfId="3" applyFont="1" applyAlignment="1">
      <alignment horizontal="left" vertical="top"/>
    </xf>
    <xf numFmtId="0" fontId="4" fillId="0" borderId="52" xfId="0" applyFont="1" applyBorder="1" applyAlignment="1">
      <alignment horizontal="left" vertical="center"/>
    </xf>
    <xf numFmtId="0" fontId="23" fillId="0" borderId="0" xfId="3" applyFont="1" applyAlignment="1">
      <alignment horizontal="left" vertical="top" wrapText="1"/>
    </xf>
    <xf numFmtId="0" fontId="18" fillId="0" borderId="0" xfId="3" applyFont="1" applyAlignment="1">
      <alignment horizontal="left" vertical="center" wrapText="1"/>
    </xf>
    <xf numFmtId="0" fontId="33" fillId="0" borderId="0" xfId="3" applyFont="1" applyAlignment="1">
      <alignment horizontal="left" vertical="center" wrapText="1"/>
    </xf>
    <xf numFmtId="0" fontId="4" fillId="0" borderId="2" xfId="0" applyFont="1" applyBorder="1" applyAlignment="1">
      <alignment horizontal="center" vertical="center"/>
    </xf>
    <xf numFmtId="49" fontId="4" fillId="3"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9" fillId="0" borderId="18" xfId="0" applyFont="1" applyBorder="1" applyAlignment="1">
      <alignment horizontal="left" vertical="top" wrapText="1" inden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left" vertical="center" shrinkToFit="1"/>
      <protection locked="0"/>
    </xf>
    <xf numFmtId="0" fontId="4" fillId="3" borderId="7"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4" borderId="22" xfId="0" applyFont="1" applyFill="1" applyBorder="1" applyAlignment="1">
      <alignment horizontal="center" vertical="center" textRotation="255"/>
    </xf>
    <xf numFmtId="0" fontId="4" fillId="4" borderId="23" xfId="0" applyFont="1" applyFill="1" applyBorder="1" applyAlignment="1">
      <alignment horizontal="center" vertical="center" textRotation="255"/>
    </xf>
    <xf numFmtId="0" fontId="4" fillId="4" borderId="24" xfId="0" applyFont="1" applyFill="1" applyBorder="1" applyAlignment="1">
      <alignment horizontal="center" vertical="center" textRotation="255"/>
    </xf>
    <xf numFmtId="0" fontId="4" fillId="0" borderId="25"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0" borderId="2" xfId="0" applyFont="1" applyBorder="1" applyAlignment="1">
      <alignment horizontal="center" vertical="top" shrinkToFit="1"/>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6" xfId="0" applyFont="1" applyFill="1" applyBorder="1" applyAlignment="1" applyProtection="1">
      <alignment horizontal="left" vertical="center" indent="1"/>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6" xfId="0" applyFont="1" applyFill="1" applyBorder="1" applyAlignment="1" applyProtection="1">
      <alignment horizontal="left" vertical="center" indent="1"/>
      <protection locked="0"/>
    </xf>
    <xf numFmtId="0" fontId="4" fillId="0" borderId="11"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0" borderId="2" xfId="0" applyFont="1" applyBorder="1" applyAlignment="1">
      <alignment horizontal="center" vertical="center" wrapText="1"/>
    </xf>
    <xf numFmtId="0" fontId="4" fillId="2" borderId="2" xfId="0" applyFont="1" applyFill="1" applyBorder="1" applyAlignment="1" applyProtection="1">
      <alignment horizontal="left" vertical="center" wrapText="1" indent="1"/>
      <protection locked="0"/>
    </xf>
    <xf numFmtId="0" fontId="4" fillId="2" borderId="7" xfId="0" applyFont="1" applyFill="1" applyBorder="1" applyAlignment="1" applyProtection="1">
      <alignment horizontal="left" vertical="center" wrapText="1" indent="1"/>
      <protection locked="0"/>
    </xf>
    <xf numFmtId="0" fontId="4" fillId="2" borderId="2" xfId="0" applyFont="1" applyFill="1" applyBorder="1" applyAlignment="1" applyProtection="1">
      <alignment horizontal="left" vertical="center" indent="1" shrinkToFit="1"/>
      <protection locked="0"/>
    </xf>
    <xf numFmtId="0" fontId="4" fillId="2" borderId="7" xfId="0" applyFont="1" applyFill="1" applyBorder="1" applyAlignment="1" applyProtection="1">
      <alignment horizontal="left" vertical="center" indent="1" shrinkToFit="1"/>
      <protection locked="0"/>
    </xf>
    <xf numFmtId="0" fontId="4" fillId="0" borderId="9" xfId="0" applyFont="1" applyBorder="1" applyAlignment="1">
      <alignment horizontal="lef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2" borderId="25"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0" borderId="2" xfId="0" applyFont="1" applyBorder="1" applyAlignment="1">
      <alignment horizontal="center" vertical="center" shrinkToFit="1"/>
    </xf>
    <xf numFmtId="0" fontId="4" fillId="3" borderId="2" xfId="0" applyFont="1" applyFill="1" applyBorder="1" applyAlignment="1" applyProtection="1">
      <alignment horizontal="left" vertical="center" indent="1" shrinkToFit="1"/>
      <protection locked="0"/>
    </xf>
    <xf numFmtId="0" fontId="4" fillId="3" borderId="7" xfId="0" applyFont="1" applyFill="1" applyBorder="1" applyAlignment="1" applyProtection="1">
      <alignment horizontal="left" vertical="center" indent="1" shrinkToFit="1"/>
      <protection locked="0"/>
    </xf>
    <xf numFmtId="0" fontId="4" fillId="0" borderId="5" xfId="0" applyFont="1" applyBorder="1" applyAlignment="1">
      <alignment horizontal="center" vertical="center"/>
    </xf>
    <xf numFmtId="0" fontId="13" fillId="0" borderId="17" xfId="0" applyFont="1" applyBorder="1" applyAlignment="1">
      <alignment horizontal="left" wrapText="1" indent="1"/>
    </xf>
    <xf numFmtId="0" fontId="11" fillId="2" borderId="2" xfId="0" applyFont="1" applyFill="1" applyBorder="1" applyAlignment="1" applyProtection="1">
      <alignment horizontal="left" vertical="center" indent="1" shrinkToFit="1"/>
      <protection locked="0"/>
    </xf>
    <xf numFmtId="0" fontId="34" fillId="2" borderId="2" xfId="0" applyFont="1" applyFill="1" applyBorder="1" applyAlignment="1" applyProtection="1">
      <alignment horizontal="left" vertical="center" indent="1" shrinkToFit="1"/>
      <protection locked="0"/>
    </xf>
    <xf numFmtId="0" fontId="34" fillId="2" borderId="7" xfId="0" applyFont="1" applyFill="1" applyBorder="1" applyAlignment="1" applyProtection="1">
      <alignment horizontal="left" vertical="center" indent="1" shrinkToFit="1"/>
      <protection locked="0"/>
    </xf>
    <xf numFmtId="0" fontId="4" fillId="0" borderId="9" xfId="0" applyFont="1" applyBorder="1" applyAlignment="1">
      <alignment horizontal="center" vertical="center" shrinkToFit="1"/>
    </xf>
    <xf numFmtId="0" fontId="11" fillId="2" borderId="9" xfId="0" applyFont="1" applyFill="1" applyBorder="1" applyAlignment="1" applyProtection="1">
      <alignment horizontal="center" vertical="center" shrinkToFit="1"/>
      <protection locked="0"/>
    </xf>
    <xf numFmtId="0" fontId="11" fillId="2" borderId="14" xfId="0" applyFont="1" applyFill="1" applyBorder="1" applyAlignment="1" applyProtection="1">
      <alignment horizontal="center" vertical="center" shrinkToFit="1"/>
      <protection locked="0"/>
    </xf>
    <xf numFmtId="0" fontId="4" fillId="0" borderId="16" xfId="0" applyFont="1" applyBorder="1" applyAlignment="1" applyProtection="1">
      <alignment horizontal="left" vertical="center" shrinkToFit="1"/>
    </xf>
    <xf numFmtId="0" fontId="4" fillId="0" borderId="9" xfId="0" applyFont="1" applyBorder="1" applyAlignment="1" applyProtection="1">
      <alignment horizontal="left" vertical="center" shrinkToFit="1"/>
    </xf>
    <xf numFmtId="0" fontId="4" fillId="0" borderId="10" xfId="0" applyFont="1" applyBorder="1" applyAlignment="1" applyProtection="1">
      <alignment horizontal="left" vertical="center" shrinkToFit="1"/>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12" fillId="0" borderId="0" xfId="0" applyFont="1" applyAlignment="1">
      <alignment horizontal="center" vertical="center"/>
    </xf>
    <xf numFmtId="0" fontId="12" fillId="0" borderId="60" xfId="0" applyFont="1" applyBorder="1" applyAlignment="1">
      <alignment horizontal="center" vertical="center"/>
    </xf>
    <xf numFmtId="0" fontId="25" fillId="0" borderId="0" xfId="0" applyFont="1" applyAlignment="1">
      <alignment horizontal="left" vertical="center"/>
    </xf>
    <xf numFmtId="0" fontId="12" fillId="0" borderId="40" xfId="0" applyFont="1" applyBorder="1" applyAlignment="1">
      <alignment horizontal="center" vertical="center" textRotation="255"/>
    </xf>
    <xf numFmtId="0" fontId="12" fillId="0" borderId="42" xfId="0" applyFont="1" applyBorder="1" applyAlignment="1">
      <alignment horizontal="center" vertical="center" textRotation="255"/>
    </xf>
    <xf numFmtId="0" fontId="12" fillId="0" borderId="43" xfId="0" applyFont="1" applyBorder="1" applyAlignment="1">
      <alignment horizontal="center" vertical="center" textRotation="255"/>
    </xf>
    <xf numFmtId="0" fontId="12" fillId="0" borderId="44" xfId="0" applyFont="1" applyBorder="1" applyAlignment="1">
      <alignment horizontal="center" vertical="center" textRotation="255"/>
    </xf>
    <xf numFmtId="0" fontId="12" fillId="0" borderId="37" xfId="0" applyFont="1" applyBorder="1" applyAlignment="1">
      <alignment horizontal="center" vertical="center" textRotation="255"/>
    </xf>
    <xf numFmtId="0" fontId="12" fillId="0" borderId="39" xfId="0" applyFont="1" applyBorder="1" applyAlignment="1">
      <alignment horizontal="center" vertical="center" textRotation="255"/>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98"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37" xfId="0" applyFont="1" applyBorder="1" applyAlignment="1">
      <alignment horizontal="center" vertical="center"/>
    </xf>
    <xf numFmtId="0" fontId="12" fillId="0" borderId="39"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12" fillId="0" borderId="88" xfId="0" applyFont="1" applyBorder="1" applyAlignment="1">
      <alignment horizontal="center" vertical="center" wrapText="1"/>
    </xf>
    <xf numFmtId="0" fontId="12" fillId="0" borderId="47" xfId="0" applyFont="1" applyBorder="1" applyAlignment="1">
      <alignment horizontal="center" vertical="center"/>
    </xf>
    <xf numFmtId="0" fontId="12" fillId="0" borderId="38" xfId="0" applyFont="1" applyBorder="1" applyAlignment="1">
      <alignment horizontal="center" vertical="center"/>
    </xf>
    <xf numFmtId="0" fontId="4" fillId="0" borderId="90" xfId="0" applyFont="1" applyBorder="1" applyAlignment="1">
      <alignment horizontal="center"/>
    </xf>
    <xf numFmtId="0" fontId="4" fillId="0" borderId="91" xfId="0" applyFont="1" applyBorder="1" applyAlignment="1">
      <alignment horizontal="center"/>
    </xf>
    <xf numFmtId="0" fontId="12" fillId="0" borderId="63" xfId="0" applyFont="1" applyBorder="1" applyAlignment="1">
      <alignment horizontal="distributed" vertical="center" indent="1"/>
    </xf>
    <xf numFmtId="0" fontId="12" fillId="0" borderId="64" xfId="0" applyFont="1" applyBorder="1" applyAlignment="1">
      <alignment horizontal="distributed" vertical="center" indent="1"/>
    </xf>
    <xf numFmtId="0" fontId="22" fillId="0" borderId="69" xfId="0" applyFont="1" applyBorder="1" applyAlignment="1">
      <alignment horizontal="center" vertical="center"/>
    </xf>
    <xf numFmtId="0" fontId="22" fillId="0" borderId="65" xfId="0" applyFont="1" applyBorder="1" applyAlignment="1">
      <alignment horizontal="center" vertical="center"/>
    </xf>
    <xf numFmtId="0" fontId="22" fillId="0" borderId="99" xfId="0" applyFont="1" applyBorder="1" applyAlignment="1">
      <alignment horizontal="center" vertical="center"/>
    </xf>
    <xf numFmtId="176" fontId="4" fillId="0" borderId="18" xfId="0" applyNumberFormat="1" applyFont="1" applyBorder="1" applyAlignment="1">
      <alignment horizontal="right" vertical="center" indent="2"/>
    </xf>
    <xf numFmtId="176" fontId="4" fillId="0" borderId="19" xfId="0" applyNumberFormat="1" applyFont="1" applyBorder="1" applyAlignment="1">
      <alignment horizontal="right" vertical="center" indent="2"/>
    </xf>
    <xf numFmtId="0" fontId="12" fillId="0" borderId="40" xfId="0" applyFont="1" applyBorder="1" applyAlignment="1">
      <alignment horizontal="distributed" vertical="center" indent="1"/>
    </xf>
    <xf numFmtId="0" fontId="12" fillId="0" borderId="41" xfId="0" applyFont="1" applyBorder="1" applyAlignment="1">
      <alignment horizontal="distributed" vertical="center" indent="1"/>
    </xf>
    <xf numFmtId="0" fontId="12" fillId="0" borderId="43" xfId="0" applyFont="1" applyBorder="1" applyAlignment="1">
      <alignment horizontal="distributed" vertical="center" indent="1"/>
    </xf>
    <xf numFmtId="0" fontId="12" fillId="0" borderId="0" xfId="0" applyFont="1" applyAlignment="1">
      <alignment horizontal="distributed" vertical="center" indent="1"/>
    </xf>
    <xf numFmtId="0" fontId="12" fillId="0" borderId="37" xfId="0" applyFont="1" applyBorder="1" applyAlignment="1">
      <alignment horizontal="distributed" vertical="center" indent="1"/>
    </xf>
    <xf numFmtId="0" fontId="12" fillId="0" borderId="38" xfId="0" applyFont="1" applyBorder="1" applyAlignment="1">
      <alignment horizontal="distributed" vertical="center" indent="1"/>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4" fillId="0" borderId="92" xfId="0" applyFont="1" applyBorder="1" applyAlignment="1">
      <alignment horizontal="left" vertical="center" indent="1"/>
    </xf>
    <xf numFmtId="0" fontId="4" fillId="0" borderId="35" xfId="0" applyFont="1" applyBorder="1" applyAlignment="1">
      <alignment horizontal="left" vertical="center" indent="1"/>
    </xf>
    <xf numFmtId="0" fontId="4" fillId="0" borderId="93" xfId="0" applyFont="1" applyBorder="1" applyAlignment="1">
      <alignment horizontal="left" vertical="center" indent="1"/>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8" fillId="0" borderId="65"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0" fillId="0" borderId="94" xfId="0" applyFont="1" applyBorder="1" applyAlignment="1">
      <alignment horizontal="left" vertical="top"/>
    </xf>
    <xf numFmtId="0" fontId="10" fillId="0" borderId="36" xfId="0" applyFont="1" applyBorder="1" applyAlignment="1">
      <alignment horizontal="left" vertical="top"/>
    </xf>
    <xf numFmtId="0" fontId="4" fillId="0" borderId="36" xfId="0" applyFont="1" applyBorder="1" applyAlignment="1">
      <alignment horizontal="left" vertical="center"/>
    </xf>
    <xf numFmtId="0" fontId="4" fillId="0" borderId="95" xfId="0" applyFont="1" applyBorder="1" applyAlignment="1">
      <alignment horizontal="left" vertical="center"/>
    </xf>
    <xf numFmtId="0" fontId="12" fillId="0" borderId="2" xfId="0" applyFont="1" applyBorder="1" applyAlignment="1">
      <alignment horizontal="distributed" vertical="center" indent="1"/>
    </xf>
    <xf numFmtId="0" fontId="12" fillId="0" borderId="11" xfId="0" applyFont="1" applyBorder="1" applyAlignment="1">
      <alignment horizontal="distributed" vertical="center" indent="1"/>
    </xf>
    <xf numFmtId="0" fontId="4" fillId="0" borderId="71" xfId="0" applyFont="1" applyBorder="1" applyAlignment="1">
      <alignment horizontal="center" vertical="center"/>
    </xf>
    <xf numFmtId="0" fontId="4" fillId="0" borderId="26" xfId="0" applyFont="1" applyBorder="1" applyAlignment="1">
      <alignment horizontal="center" vertical="center"/>
    </xf>
    <xf numFmtId="0" fontId="4" fillId="0" borderId="7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 fillId="0" borderId="14" xfId="0" applyFont="1" applyBorder="1" applyAlignment="1">
      <alignment horizontal="center" vertical="center"/>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74" xfId="0" applyFont="1" applyBorder="1" applyAlignment="1">
      <alignment horizontal="center" vertical="center" wrapText="1"/>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4" fillId="0" borderId="82" xfId="0" applyFont="1" applyBorder="1" applyAlignment="1">
      <alignment horizontal="left" vertical="center" indent="1"/>
    </xf>
    <xf numFmtId="0" fontId="4" fillId="0" borderId="83" xfId="0" applyFont="1" applyBorder="1" applyAlignment="1">
      <alignment horizontal="left" vertical="center" indent="1"/>
    </xf>
    <xf numFmtId="0" fontId="4" fillId="0" borderId="84" xfId="0" applyFont="1" applyBorder="1" applyAlignment="1">
      <alignment horizontal="left" vertical="center" indent="1"/>
    </xf>
    <xf numFmtId="0" fontId="13" fillId="0" borderId="0" xfId="0" applyFont="1" applyAlignment="1">
      <alignment horizontal="left" vertical="center" wrapText="1" indent="1"/>
    </xf>
    <xf numFmtId="0" fontId="26" fillId="0" borderId="11" xfId="0" applyFont="1" applyBorder="1" applyAlignment="1">
      <alignment horizontal="left" vertical="center" wrapText="1" indent="1"/>
    </xf>
    <xf numFmtId="0" fontId="26" fillId="0" borderId="12" xfId="0" applyFont="1" applyBorder="1" applyAlignment="1">
      <alignment horizontal="left" vertical="center" wrapText="1" indent="1"/>
    </xf>
    <xf numFmtId="0" fontId="26" fillId="0" borderId="13" xfId="0" applyFont="1" applyBorder="1" applyAlignment="1">
      <alignment horizontal="left" vertical="center" wrapText="1" indent="1"/>
    </xf>
    <xf numFmtId="0" fontId="4" fillId="0" borderId="0" xfId="0" applyFont="1" applyAlignment="1">
      <alignment horizontal="distributed" vertical="center"/>
    </xf>
    <xf numFmtId="0" fontId="4" fillId="0" borderId="0" xfId="0" applyFont="1" applyAlignment="1">
      <alignment horizontal="right" vertical="center"/>
    </xf>
    <xf numFmtId="0" fontId="12" fillId="0" borderId="56" xfId="0" applyFont="1" applyBorder="1" applyAlignment="1">
      <alignment horizontal="distributed" vertical="center" wrapText="1" indent="1"/>
    </xf>
    <xf numFmtId="0" fontId="12" fillId="0" borderId="57" xfId="0" applyFont="1" applyBorder="1" applyAlignment="1">
      <alignment horizontal="distributed" vertical="center" wrapText="1" indent="1"/>
    </xf>
    <xf numFmtId="0" fontId="4" fillId="0" borderId="77" xfId="0" applyFont="1" applyBorder="1" applyAlignment="1">
      <alignment horizontal="right" vertical="center"/>
    </xf>
    <xf numFmtId="0" fontId="4" fillId="0" borderId="45" xfId="0" applyFont="1" applyBorder="1" applyAlignment="1">
      <alignment horizontal="right" vertical="center"/>
    </xf>
    <xf numFmtId="0" fontId="4" fillId="0" borderId="78" xfId="0" applyFont="1" applyBorder="1" applyAlignment="1">
      <alignment horizontal="right" vertical="center"/>
    </xf>
    <xf numFmtId="0" fontId="12" fillId="0" borderId="57" xfId="0" applyFont="1" applyBorder="1" applyAlignment="1">
      <alignment horizontal="center" vertical="center" wrapText="1"/>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12" fillId="0" borderId="75" xfId="0" applyFont="1" applyBorder="1" applyAlignment="1">
      <alignment horizontal="distributed" vertical="center" wrapText="1" indent="1"/>
    </xf>
    <xf numFmtId="0" fontId="12" fillId="0" borderId="41" xfId="0" applyFont="1" applyBorder="1" applyAlignment="1">
      <alignment horizontal="distributed" vertical="center" wrapText="1" indent="1"/>
    </xf>
    <xf numFmtId="0" fontId="12" fillId="0" borderId="42" xfId="0" applyFont="1" applyBorder="1" applyAlignment="1">
      <alignment horizontal="distributed" vertical="center" wrapText="1" indent="1"/>
    </xf>
    <xf numFmtId="0" fontId="12" fillId="0" borderId="76" xfId="0" applyFont="1" applyBorder="1" applyAlignment="1">
      <alignment horizontal="distributed" vertical="center" wrapText="1" indent="1"/>
    </xf>
    <xf numFmtId="0" fontId="12" fillId="0" borderId="38"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26" xfId="0" applyFont="1" applyBorder="1" applyAlignment="1">
      <alignment horizontal="left" vertical="center" wrapText="1" indent="1"/>
    </xf>
    <xf numFmtId="0" fontId="12" fillId="0" borderId="72" xfId="0" applyFont="1" applyBorder="1" applyAlignment="1">
      <alignment horizontal="distributed" vertical="center" indent="1"/>
    </xf>
    <xf numFmtId="0" fontId="12" fillId="0" borderId="15" xfId="0" applyFont="1" applyBorder="1" applyAlignment="1">
      <alignment horizontal="distributed" vertical="center" indent="1"/>
    </xf>
    <xf numFmtId="0" fontId="12" fillId="0" borderId="16" xfId="0" applyFont="1" applyBorder="1" applyAlignment="1">
      <alignment horizontal="distributed" vertical="center" indent="1"/>
    </xf>
    <xf numFmtId="0" fontId="4" fillId="0" borderId="14"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5" xfId="0" applyFont="1" applyBorder="1" applyAlignment="1">
      <alignment horizontal="right" vertical="center" wrapText="1"/>
    </xf>
    <xf numFmtId="0" fontId="4" fillId="0" borderId="46" xfId="0" applyFont="1" applyBorder="1" applyAlignment="1">
      <alignment horizontal="left" vertical="center" wrapText="1" indent="1"/>
    </xf>
    <xf numFmtId="0" fontId="12" fillId="0" borderId="71" xfId="0" applyFont="1" applyBorder="1" applyAlignment="1">
      <alignment horizontal="distributed" vertical="center" indent="1"/>
    </xf>
    <xf numFmtId="0" fontId="12" fillId="0" borderId="12" xfId="0" applyFont="1" applyBorder="1" applyAlignment="1">
      <alignment horizontal="distributed" vertical="center" indent="1"/>
    </xf>
    <xf numFmtId="0" fontId="12" fillId="0" borderId="13" xfId="0" applyFont="1" applyBorder="1" applyAlignment="1">
      <alignment horizontal="distributed"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26" xfId="0" applyFont="1" applyBorder="1" applyAlignment="1">
      <alignment horizontal="left" vertical="center" indent="1"/>
    </xf>
    <xf numFmtId="0" fontId="10" fillId="0" borderId="85" xfId="0" applyFont="1" applyBorder="1" applyAlignment="1">
      <alignment horizontal="left" vertical="top"/>
    </xf>
    <xf numFmtId="0" fontId="10" fillId="0" borderId="86" xfId="0" applyFont="1" applyBorder="1" applyAlignment="1">
      <alignment horizontal="left" vertical="top"/>
    </xf>
    <xf numFmtId="0" fontId="4" fillId="0" borderId="86" xfId="0" applyFont="1" applyBorder="1" applyAlignment="1">
      <alignment horizontal="left" vertical="center"/>
    </xf>
    <xf numFmtId="0" fontId="4" fillId="0" borderId="87" xfId="0" applyFont="1" applyBorder="1" applyAlignment="1">
      <alignment horizontal="left" vertical="center"/>
    </xf>
    <xf numFmtId="0" fontId="4" fillId="0" borderId="10" xfId="0" applyFont="1" applyBorder="1" applyAlignment="1">
      <alignment horizontal="center" vertical="center"/>
    </xf>
    <xf numFmtId="0" fontId="12" fillId="0" borderId="2" xfId="0" applyFont="1" applyBorder="1" applyAlignment="1">
      <alignment horizontal="center" vertical="center" textRotation="255" wrapText="1"/>
    </xf>
    <xf numFmtId="0" fontId="12" fillId="0" borderId="9" xfId="0" applyFont="1" applyBorder="1" applyAlignment="1">
      <alignment horizontal="center" vertical="center"/>
    </xf>
    <xf numFmtId="0" fontId="12" fillId="0" borderId="11" xfId="0" applyFont="1" applyBorder="1" applyAlignment="1">
      <alignment horizontal="left" vertical="center" indent="1"/>
    </xf>
    <xf numFmtId="0" fontId="12" fillId="0" borderId="12" xfId="0" applyFont="1" applyBorder="1" applyAlignment="1">
      <alignment horizontal="left" vertical="center" indent="1"/>
    </xf>
    <xf numFmtId="0" fontId="12" fillId="0" borderId="38" xfId="0" applyFont="1" applyBorder="1" applyAlignment="1">
      <alignment horizontal="left" vertical="center" indent="1"/>
    </xf>
    <xf numFmtId="0" fontId="12" fillId="0" borderId="73" xfId="0" applyFont="1" applyBorder="1" applyAlignment="1">
      <alignment horizontal="distributed" vertical="center" indent="1"/>
    </xf>
    <xf numFmtId="0" fontId="12" fillId="0" borderId="20" xfId="0" applyFont="1" applyBorder="1" applyAlignment="1">
      <alignment horizontal="distributed" vertical="center" indent="1"/>
    </xf>
    <xf numFmtId="0" fontId="12" fillId="0" borderId="21" xfId="0" applyFont="1" applyBorder="1" applyAlignment="1">
      <alignment horizontal="distributed" vertical="center" indent="1"/>
    </xf>
    <xf numFmtId="0" fontId="12" fillId="0" borderId="73"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0" fillId="0" borderId="7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12"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6" fillId="6" borderId="0" xfId="0" applyFont="1" applyFill="1" applyAlignment="1">
      <alignment horizontal="left" vertical="center" wrapText="1"/>
    </xf>
    <xf numFmtId="0" fontId="12" fillId="0" borderId="11" xfId="0" applyFont="1" applyBorder="1" applyAlignment="1">
      <alignment horizontal="right" vertical="center"/>
    </xf>
    <xf numFmtId="0" fontId="12" fillId="0" borderId="12" xfId="0" applyFont="1" applyBorder="1" applyAlignment="1">
      <alignment horizontal="right" vertical="center"/>
    </xf>
    <xf numFmtId="0" fontId="12" fillId="0" borderId="13" xfId="0" applyFont="1" applyBorder="1" applyAlignment="1">
      <alignment horizontal="right" vertical="center"/>
    </xf>
    <xf numFmtId="0" fontId="12" fillId="0" borderId="38" xfId="0" applyFont="1" applyBorder="1" applyAlignment="1">
      <alignment horizontal="right" vertical="center"/>
    </xf>
    <xf numFmtId="0" fontId="12" fillId="0" borderId="39" xfId="0" applyFont="1" applyBorder="1" applyAlignment="1">
      <alignment horizontal="right" vertical="center"/>
    </xf>
    <xf numFmtId="0" fontId="12" fillId="0" borderId="37" xfId="0" applyFont="1" applyBorder="1" applyAlignment="1">
      <alignment horizontal="right"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2" fillId="0" borderId="25" xfId="0" applyFont="1" applyBorder="1" applyAlignment="1">
      <alignment horizontal="center" vertical="center"/>
    </xf>
    <xf numFmtId="0" fontId="12" fillId="0" borderId="74" xfId="0" applyFont="1" applyBorder="1" applyAlignment="1">
      <alignment horizontal="center" vertical="center"/>
    </xf>
    <xf numFmtId="0" fontId="10" fillId="0" borderId="14" xfId="0" applyFont="1" applyBorder="1" applyAlignment="1">
      <alignment horizontal="center" vertical="center"/>
    </xf>
    <xf numFmtId="0" fontId="10" fillId="0" borderId="46" xfId="0" applyFont="1" applyBorder="1" applyAlignment="1">
      <alignment horizontal="center" vertical="center"/>
    </xf>
  </cellXfs>
  <cellStyles count="4">
    <cellStyle name="標準" xfId="0" builtinId="0"/>
    <cellStyle name="標準 2" xfId="1" xr:uid="{550131DD-14CF-4E70-85FF-EE3BA939D311}"/>
    <cellStyle name="標準 3" xfId="2" xr:uid="{1BE6744A-3337-4609-B8E7-878FAB9CFD6F}"/>
    <cellStyle name="標準 4" xfId="3" xr:uid="{3D7D460E-4D53-493A-B652-E2D08B934F6D}"/>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2srv2\data\&#26481;&#20140;&#37117;&#31119;&#31049;&#20445;&#20581;&#23616;\&#30142;&#30149;&#23550;&#31574;Excel\&#32013;&#21697;&#29289;\No.2&#29305;&#23450;&#21307;&#30274;&#36027;&#25903;&#32102;&#35469;&#23450;&#30003;&#35531;&#26360;&#65288;&#26356;&#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入力してください"/>
      <sheetName val="印刷してください"/>
      <sheetName val="郵便番号"/>
      <sheetName val="都道府県"/>
      <sheetName val="指定難病一覧"/>
    </sheetNames>
    <sheetDataSet>
      <sheetData sheetId="0"/>
      <sheetData sheetId="1" refreshError="1"/>
      <sheetData sheetId="2" refreshError="1"/>
      <sheetData sheetId="3">
        <row r="1">
          <cell r="A1" t="str">
            <v>001-0000</v>
          </cell>
          <cell r="B1" t="str">
            <v>北海道</v>
          </cell>
        </row>
        <row r="2">
          <cell r="A2" t="str">
            <v>010-0000</v>
          </cell>
          <cell r="B2" t="str">
            <v>秋田県</v>
          </cell>
        </row>
        <row r="3">
          <cell r="A3" t="str">
            <v>018-5501</v>
          </cell>
          <cell r="B3" t="str">
            <v>青森県</v>
          </cell>
        </row>
        <row r="4">
          <cell r="A4" t="str">
            <v>018-5511</v>
          </cell>
          <cell r="B4" t="str">
            <v>秋田県</v>
          </cell>
        </row>
        <row r="5">
          <cell r="A5" t="str">
            <v>020-0000</v>
          </cell>
          <cell r="B5" t="str">
            <v>岩手県</v>
          </cell>
        </row>
        <row r="6">
          <cell r="A6" t="str">
            <v>030-0111</v>
          </cell>
          <cell r="B6" t="str">
            <v>青森県</v>
          </cell>
        </row>
        <row r="7">
          <cell r="A7" t="str">
            <v>040-0000</v>
          </cell>
          <cell r="B7" t="str">
            <v>北海道</v>
          </cell>
        </row>
        <row r="8">
          <cell r="A8" t="str">
            <v>100-0000</v>
          </cell>
          <cell r="B8" t="str">
            <v>東京都</v>
          </cell>
        </row>
        <row r="9">
          <cell r="A9" t="str">
            <v>210-0000</v>
          </cell>
          <cell r="B9" t="str">
            <v>神奈川県</v>
          </cell>
        </row>
        <row r="10">
          <cell r="A10" t="str">
            <v>260-0000</v>
          </cell>
          <cell r="B10" t="str">
            <v>千葉県</v>
          </cell>
        </row>
        <row r="11">
          <cell r="A11" t="str">
            <v>300-0000</v>
          </cell>
          <cell r="B11" t="str">
            <v>茨城県</v>
          </cell>
        </row>
        <row r="12">
          <cell r="A12" t="str">
            <v>311-4411</v>
          </cell>
          <cell r="B12" t="str">
            <v>栃木県</v>
          </cell>
        </row>
        <row r="13">
          <cell r="A13" t="str">
            <v>311-4501</v>
          </cell>
          <cell r="B13" t="str">
            <v>茨城県</v>
          </cell>
        </row>
        <row r="14">
          <cell r="A14" t="str">
            <v>320-0001</v>
          </cell>
          <cell r="B14" t="str">
            <v>栃木県</v>
          </cell>
        </row>
        <row r="15">
          <cell r="A15" t="str">
            <v>330-0000</v>
          </cell>
          <cell r="B15" t="str">
            <v>埼玉県</v>
          </cell>
        </row>
        <row r="16">
          <cell r="A16" t="str">
            <v>349-1221</v>
          </cell>
          <cell r="B16" t="str">
            <v>栃木県</v>
          </cell>
        </row>
        <row r="17">
          <cell r="A17" t="str">
            <v>350-0001</v>
          </cell>
          <cell r="B17" t="str">
            <v>埼玉県</v>
          </cell>
        </row>
        <row r="18">
          <cell r="A18" t="str">
            <v>370-0000</v>
          </cell>
          <cell r="B18" t="str">
            <v>群馬県</v>
          </cell>
        </row>
        <row r="19">
          <cell r="A19" t="str">
            <v>370-1507</v>
          </cell>
          <cell r="B19" t="str">
            <v>埼玉県</v>
          </cell>
        </row>
        <row r="20">
          <cell r="A20" t="str">
            <v>370-1511</v>
          </cell>
          <cell r="B20" t="str">
            <v>群馬県</v>
          </cell>
        </row>
        <row r="21">
          <cell r="A21" t="str">
            <v>380-0801</v>
          </cell>
          <cell r="B21" t="str">
            <v>長野県</v>
          </cell>
        </row>
        <row r="22">
          <cell r="A22" t="str">
            <v>384-0097</v>
          </cell>
          <cell r="B22" t="str">
            <v>群馬県</v>
          </cell>
        </row>
        <row r="23">
          <cell r="A23" t="str">
            <v>384-0301</v>
          </cell>
          <cell r="B23" t="str">
            <v>長野県</v>
          </cell>
        </row>
        <row r="24">
          <cell r="A24" t="str">
            <v>389-0121</v>
          </cell>
          <cell r="B24" t="str">
            <v>群馬県</v>
          </cell>
        </row>
        <row r="25">
          <cell r="A25" t="str">
            <v>389-0200</v>
          </cell>
          <cell r="B25" t="str">
            <v>長野県</v>
          </cell>
        </row>
        <row r="26">
          <cell r="A26" t="str">
            <v>389-2261</v>
          </cell>
          <cell r="B26" t="str">
            <v>新潟県</v>
          </cell>
        </row>
        <row r="27">
          <cell r="A27" t="str">
            <v>389-2300</v>
          </cell>
          <cell r="B27" t="str">
            <v>長野県</v>
          </cell>
        </row>
        <row r="28">
          <cell r="A28" t="str">
            <v>400-0000</v>
          </cell>
          <cell r="B28" t="str">
            <v>山梨県</v>
          </cell>
        </row>
        <row r="29">
          <cell r="A29" t="str">
            <v>410-0000</v>
          </cell>
          <cell r="B29" t="str">
            <v>静岡県</v>
          </cell>
        </row>
        <row r="30">
          <cell r="A30" t="str">
            <v>431-4121</v>
          </cell>
          <cell r="B30" t="str">
            <v>愛知県</v>
          </cell>
        </row>
        <row r="31">
          <cell r="A31" t="str">
            <v>432-0000</v>
          </cell>
          <cell r="B31" t="str">
            <v>静岡県</v>
          </cell>
        </row>
        <row r="32">
          <cell r="A32" t="str">
            <v>440-0001</v>
          </cell>
          <cell r="B32" t="str">
            <v>愛知県</v>
          </cell>
        </row>
        <row r="33">
          <cell r="A33" t="str">
            <v>498-0801</v>
          </cell>
          <cell r="B33" t="str">
            <v>三重県</v>
          </cell>
        </row>
        <row r="34">
          <cell r="A34" t="str">
            <v>500-0000</v>
          </cell>
          <cell r="B34" t="str">
            <v>岐阜県</v>
          </cell>
        </row>
        <row r="35">
          <cell r="A35" t="str">
            <v>510-0000</v>
          </cell>
          <cell r="B35" t="str">
            <v>三重県</v>
          </cell>
        </row>
        <row r="36">
          <cell r="A36" t="str">
            <v>520-0000</v>
          </cell>
          <cell r="B36" t="str">
            <v>滋賀県</v>
          </cell>
        </row>
        <row r="37">
          <cell r="A37" t="str">
            <v>520-0461</v>
          </cell>
          <cell r="B37" t="str">
            <v>京都府</v>
          </cell>
        </row>
        <row r="38">
          <cell r="A38" t="str">
            <v>520-0471</v>
          </cell>
          <cell r="B38" t="str">
            <v>滋賀県</v>
          </cell>
        </row>
        <row r="39">
          <cell r="A39" t="str">
            <v>530-0000</v>
          </cell>
          <cell r="B39" t="str">
            <v>大阪府</v>
          </cell>
        </row>
        <row r="40">
          <cell r="A40" t="str">
            <v>563-0801</v>
          </cell>
          <cell r="B40" t="str">
            <v>兵庫県</v>
          </cell>
        </row>
        <row r="41">
          <cell r="A41" t="str">
            <v>564-0000</v>
          </cell>
          <cell r="B41" t="str">
            <v>大阪府</v>
          </cell>
        </row>
        <row r="42">
          <cell r="A42" t="str">
            <v>600-0000</v>
          </cell>
          <cell r="B42" t="str">
            <v>京都府</v>
          </cell>
        </row>
        <row r="43">
          <cell r="A43" t="str">
            <v>618-0000</v>
          </cell>
          <cell r="B43" t="str">
            <v>大阪府</v>
          </cell>
        </row>
        <row r="44">
          <cell r="A44" t="str">
            <v>618-0071</v>
          </cell>
          <cell r="B44" t="str">
            <v>京都府</v>
          </cell>
        </row>
        <row r="45">
          <cell r="A45" t="str">
            <v>630-0000</v>
          </cell>
          <cell r="B45" t="str">
            <v>奈良県</v>
          </cell>
        </row>
        <row r="46">
          <cell r="A46" t="str">
            <v>630-0271</v>
          </cell>
          <cell r="B46" t="str">
            <v>大阪府</v>
          </cell>
        </row>
        <row r="47">
          <cell r="A47" t="str">
            <v>630-1101</v>
          </cell>
          <cell r="B47" t="str">
            <v>奈良県</v>
          </cell>
        </row>
        <row r="48">
          <cell r="A48" t="str">
            <v>640-0000</v>
          </cell>
          <cell r="B48" t="str">
            <v>和歌山県</v>
          </cell>
        </row>
        <row r="49">
          <cell r="A49" t="str">
            <v>647-1271</v>
          </cell>
          <cell r="B49" t="str">
            <v>奈良県</v>
          </cell>
        </row>
        <row r="50">
          <cell r="A50" t="str">
            <v>647-1321</v>
          </cell>
          <cell r="B50" t="str">
            <v>三重県</v>
          </cell>
        </row>
        <row r="51">
          <cell r="A51" t="str">
            <v>647-1581</v>
          </cell>
          <cell r="B51" t="str">
            <v>奈良県</v>
          </cell>
        </row>
        <row r="52">
          <cell r="A52" t="str">
            <v>647-1600</v>
          </cell>
          <cell r="B52" t="str">
            <v>和歌山県</v>
          </cell>
        </row>
        <row r="53">
          <cell r="A53" t="str">
            <v>648-0300</v>
          </cell>
          <cell r="B53" t="str">
            <v>奈良県</v>
          </cell>
        </row>
        <row r="54">
          <cell r="A54" t="str">
            <v>648-0401</v>
          </cell>
          <cell r="B54" t="str">
            <v>和歌山県</v>
          </cell>
        </row>
        <row r="55">
          <cell r="A55" t="str">
            <v>650-0000</v>
          </cell>
          <cell r="B55" t="str">
            <v>兵庫県</v>
          </cell>
        </row>
        <row r="56">
          <cell r="A56" t="str">
            <v>680-0000</v>
          </cell>
          <cell r="B56" t="str">
            <v>鳥取県</v>
          </cell>
        </row>
        <row r="57">
          <cell r="A57" t="str">
            <v>684-0100</v>
          </cell>
          <cell r="B57" t="str">
            <v>島根県</v>
          </cell>
        </row>
        <row r="58">
          <cell r="A58" t="str">
            <v>689-0101</v>
          </cell>
          <cell r="B58" t="str">
            <v>鳥取県</v>
          </cell>
        </row>
        <row r="59">
          <cell r="A59" t="str">
            <v>690-0000</v>
          </cell>
          <cell r="B59" t="str">
            <v>島根県</v>
          </cell>
        </row>
        <row r="60">
          <cell r="A60" t="str">
            <v>700-0000</v>
          </cell>
          <cell r="B60" t="str">
            <v>岡山県</v>
          </cell>
        </row>
        <row r="61">
          <cell r="A61" t="str">
            <v>720-0001</v>
          </cell>
          <cell r="B61" t="str">
            <v>広島県</v>
          </cell>
        </row>
        <row r="62">
          <cell r="A62" t="str">
            <v>740-0000</v>
          </cell>
          <cell r="B62" t="str">
            <v>山口県</v>
          </cell>
        </row>
        <row r="63">
          <cell r="A63" t="str">
            <v>760-0000</v>
          </cell>
          <cell r="B63" t="str">
            <v>香川県</v>
          </cell>
        </row>
        <row r="64">
          <cell r="A64" t="str">
            <v>770-0000</v>
          </cell>
          <cell r="B64" t="str">
            <v>徳島県</v>
          </cell>
        </row>
        <row r="65">
          <cell r="A65" t="str">
            <v>780-0000</v>
          </cell>
          <cell r="B65" t="str">
            <v>高知県</v>
          </cell>
        </row>
        <row r="66">
          <cell r="A66" t="str">
            <v>790-0001</v>
          </cell>
          <cell r="B66" t="str">
            <v>愛媛県</v>
          </cell>
        </row>
        <row r="67">
          <cell r="A67" t="str">
            <v>800-0000</v>
          </cell>
          <cell r="B67" t="str">
            <v>福岡県</v>
          </cell>
        </row>
        <row r="68">
          <cell r="A68" t="str">
            <v>811-5100</v>
          </cell>
          <cell r="B68" t="str">
            <v>長崎県</v>
          </cell>
        </row>
        <row r="69">
          <cell r="A69" t="str">
            <v>812-0000</v>
          </cell>
          <cell r="B69" t="str">
            <v>福岡県</v>
          </cell>
        </row>
        <row r="70">
          <cell r="A70" t="str">
            <v>817-0000</v>
          </cell>
          <cell r="B70" t="str">
            <v>長崎県</v>
          </cell>
        </row>
        <row r="71">
          <cell r="A71" t="str">
            <v>818-0000</v>
          </cell>
          <cell r="B71" t="str">
            <v>福岡県</v>
          </cell>
        </row>
        <row r="72">
          <cell r="A72" t="str">
            <v>839-1421</v>
          </cell>
          <cell r="B72" t="str">
            <v>大分県</v>
          </cell>
        </row>
        <row r="73">
          <cell r="A73" t="str">
            <v>840-0001</v>
          </cell>
          <cell r="B73" t="str">
            <v>佐賀県</v>
          </cell>
        </row>
        <row r="74">
          <cell r="A74" t="str">
            <v>848-0401</v>
          </cell>
          <cell r="B74" t="str">
            <v>長崎県</v>
          </cell>
        </row>
        <row r="75">
          <cell r="A75" t="str">
            <v>849-0000</v>
          </cell>
          <cell r="B75" t="str">
            <v>佐賀県</v>
          </cell>
        </row>
        <row r="76">
          <cell r="A76" t="str">
            <v>850-0000</v>
          </cell>
          <cell r="B76" t="str">
            <v>長崎県</v>
          </cell>
        </row>
        <row r="77">
          <cell r="A77" t="str">
            <v>860-0001</v>
          </cell>
          <cell r="B77" t="str">
            <v>熊本県</v>
          </cell>
        </row>
        <row r="78">
          <cell r="A78" t="str">
            <v>870-0001</v>
          </cell>
          <cell r="B78" t="str">
            <v>大分県</v>
          </cell>
        </row>
        <row r="79">
          <cell r="A79" t="str">
            <v>871-0226</v>
          </cell>
          <cell r="B79" t="str">
            <v>福岡県</v>
          </cell>
        </row>
        <row r="80">
          <cell r="A80" t="str">
            <v>871-0311</v>
          </cell>
          <cell r="B80" t="str">
            <v>大分県</v>
          </cell>
        </row>
        <row r="81">
          <cell r="A81" t="str">
            <v>871-0801</v>
          </cell>
          <cell r="B81" t="str">
            <v>福岡県</v>
          </cell>
        </row>
        <row r="82">
          <cell r="A82" t="str">
            <v>872-0000</v>
          </cell>
          <cell r="B82" t="str">
            <v>大分県</v>
          </cell>
        </row>
        <row r="83">
          <cell r="A83" t="str">
            <v>880-0000</v>
          </cell>
          <cell r="B83" t="str">
            <v>宮崎県</v>
          </cell>
        </row>
        <row r="84">
          <cell r="A84" t="str">
            <v>890-0000</v>
          </cell>
          <cell r="B84" t="str">
            <v>鹿児島県</v>
          </cell>
        </row>
        <row r="85">
          <cell r="A85" t="str">
            <v>900-0000</v>
          </cell>
          <cell r="B85" t="str">
            <v>沖縄県</v>
          </cell>
        </row>
        <row r="86">
          <cell r="A86" t="str">
            <v>910-0001</v>
          </cell>
          <cell r="B86" t="str">
            <v>福井県</v>
          </cell>
        </row>
        <row r="87">
          <cell r="A87" t="str">
            <v>920-0000</v>
          </cell>
          <cell r="B87" t="str">
            <v>石川県</v>
          </cell>
        </row>
        <row r="88">
          <cell r="A88" t="str">
            <v>922-0679</v>
          </cell>
          <cell r="B88" t="str">
            <v>福井県</v>
          </cell>
        </row>
        <row r="89">
          <cell r="A89" t="str">
            <v>922-0801</v>
          </cell>
          <cell r="B89" t="str">
            <v>石川県</v>
          </cell>
        </row>
        <row r="90">
          <cell r="A90" t="str">
            <v>930-0001</v>
          </cell>
          <cell r="B90" t="str">
            <v>富山県</v>
          </cell>
        </row>
        <row r="91">
          <cell r="A91" t="str">
            <v>939-0171</v>
          </cell>
          <cell r="B91" t="str">
            <v>石川県</v>
          </cell>
        </row>
        <row r="92">
          <cell r="A92" t="str">
            <v>939-0231</v>
          </cell>
          <cell r="B92" t="str">
            <v>富山県</v>
          </cell>
        </row>
        <row r="93">
          <cell r="A93" t="str">
            <v>940-0000</v>
          </cell>
          <cell r="B93" t="str">
            <v>新潟県</v>
          </cell>
        </row>
        <row r="94">
          <cell r="A94" t="str">
            <v>949-8321</v>
          </cell>
          <cell r="B94" t="str">
            <v>長野県</v>
          </cell>
        </row>
        <row r="95">
          <cell r="A95" t="str">
            <v>949-8401</v>
          </cell>
          <cell r="B95" t="str">
            <v>新潟県</v>
          </cell>
        </row>
        <row r="96">
          <cell r="A96" t="str">
            <v>960-0000</v>
          </cell>
          <cell r="B96" t="str">
            <v>福島県</v>
          </cell>
        </row>
        <row r="97">
          <cell r="A97" t="str">
            <v>980-0000</v>
          </cell>
          <cell r="B97" t="str">
            <v>宮城県</v>
          </cell>
        </row>
        <row r="98">
          <cell r="A98" t="str">
            <v>990-0000</v>
          </cell>
          <cell r="B98" t="str">
            <v>山形県</v>
          </cell>
        </row>
      </sheetData>
      <sheetData sheetId="4" refreshError="1"/>
      <sheetData sheetId="5">
        <row r="1">
          <cell r="A1" t="str">
            <v xml:space="preserve">  1 球脊髄性筋萎縮症</v>
          </cell>
        </row>
        <row r="2">
          <cell r="A2" t="str">
            <v xml:space="preserve">  2 筋萎縮性側索硬化症</v>
          </cell>
        </row>
        <row r="3">
          <cell r="A3" t="str">
            <v xml:space="preserve">  3 脊髄性筋萎縮症</v>
          </cell>
        </row>
        <row r="4">
          <cell r="A4" t="str">
            <v xml:space="preserve">  4 原発性側索硬化症</v>
          </cell>
        </row>
        <row r="5">
          <cell r="A5" t="str">
            <v xml:space="preserve">  5 進行性核上性麻痺</v>
          </cell>
        </row>
        <row r="6">
          <cell r="A6" t="str">
            <v xml:space="preserve">  6 パーキンソン病</v>
          </cell>
        </row>
        <row r="7">
          <cell r="A7" t="str">
            <v xml:space="preserve">  7 大脳皮質基底核変性症</v>
          </cell>
        </row>
        <row r="8">
          <cell r="A8" t="str">
            <v xml:space="preserve">  8 ハンチントン病</v>
          </cell>
        </row>
        <row r="9">
          <cell r="A9" t="str">
            <v xml:space="preserve">  9 神経有棘赤血球症</v>
          </cell>
        </row>
        <row r="10">
          <cell r="A10" t="str">
            <v xml:space="preserve"> 10 シャルコー・マリー・トゥース病</v>
          </cell>
        </row>
        <row r="11">
          <cell r="A11" t="str">
            <v xml:space="preserve"> 11 重症筋無力症</v>
          </cell>
        </row>
        <row r="12">
          <cell r="A12" t="str">
            <v xml:space="preserve"> 12 先天性筋無力症候群</v>
          </cell>
        </row>
        <row r="13">
          <cell r="A13" t="str">
            <v xml:space="preserve"> 13 多発性硬化症／視神経脊髄炎</v>
          </cell>
        </row>
        <row r="14">
          <cell r="A14" t="str">
            <v xml:space="preserve"> 14 慢性炎症性脱髄性多発神経炎／多巣性運動ニューロパチー</v>
          </cell>
        </row>
        <row r="15">
          <cell r="A15" t="str">
            <v xml:space="preserve"> 15 封入体筋炎</v>
          </cell>
        </row>
        <row r="16">
          <cell r="A16" t="str">
            <v xml:space="preserve"> 16 クロウ・深瀬症候群</v>
          </cell>
        </row>
        <row r="17">
          <cell r="A17" t="str">
            <v xml:space="preserve"> 17 多系統萎縮症</v>
          </cell>
        </row>
        <row r="18">
          <cell r="A18" t="str">
            <v xml:space="preserve"> 18 脊髄小脳変性症(多系統萎縮症を除く。)</v>
          </cell>
        </row>
        <row r="19">
          <cell r="A19" t="str">
            <v xml:space="preserve"> 19 ライソゾーム病</v>
          </cell>
        </row>
        <row r="20">
          <cell r="A20" t="str">
            <v xml:space="preserve"> 20 副腎白質ジストロフィー</v>
          </cell>
        </row>
        <row r="21">
          <cell r="A21" t="str">
            <v xml:space="preserve"> 21 ミトコンドリア病</v>
          </cell>
        </row>
        <row r="22">
          <cell r="A22" t="str">
            <v xml:space="preserve"> 22 もやもや病</v>
          </cell>
        </row>
        <row r="23">
          <cell r="A23" t="str">
            <v xml:space="preserve"> 23 プリオン病</v>
          </cell>
        </row>
        <row r="24">
          <cell r="A24" t="str">
            <v xml:space="preserve"> 24 亜急性硬化性全脳炎</v>
          </cell>
        </row>
        <row r="25">
          <cell r="A25" t="str">
            <v xml:space="preserve"> 25 進行性多巣性白質脳症</v>
          </cell>
        </row>
        <row r="26">
          <cell r="A26" t="str">
            <v xml:space="preserve"> 26 HTLV-1関連脊髄症</v>
          </cell>
        </row>
        <row r="27">
          <cell r="A27" t="str">
            <v xml:space="preserve"> 27 特発性基底核石灰化症</v>
          </cell>
        </row>
        <row r="28">
          <cell r="A28" t="str">
            <v xml:space="preserve"> 28 全身性アミロイドーシス</v>
          </cell>
        </row>
        <row r="29">
          <cell r="A29" t="str">
            <v xml:space="preserve"> 29 ウルリッヒ病</v>
          </cell>
        </row>
        <row r="30">
          <cell r="A30" t="str">
            <v xml:space="preserve"> 30 遠位型ミオパチー</v>
          </cell>
        </row>
        <row r="31">
          <cell r="A31" t="str">
            <v xml:space="preserve"> 31 ベスレムミオパチー</v>
          </cell>
        </row>
        <row r="32">
          <cell r="A32" t="str">
            <v xml:space="preserve"> 32 自己貪食空胞性ミオパチー</v>
          </cell>
        </row>
        <row r="33">
          <cell r="A33" t="str">
            <v xml:space="preserve"> 33 シュワルツ・ヤンペル症候群</v>
          </cell>
        </row>
        <row r="34">
          <cell r="A34" t="str">
            <v xml:space="preserve"> 34 神経線維腫症</v>
          </cell>
        </row>
        <row r="35">
          <cell r="A35" t="str">
            <v xml:space="preserve"> 35 天疱瘡</v>
          </cell>
        </row>
        <row r="36">
          <cell r="A36" t="str">
            <v xml:space="preserve"> 36 表皮水疱症</v>
          </cell>
        </row>
        <row r="37">
          <cell r="A37" t="str">
            <v xml:space="preserve"> 37 膿疱性乾癬(汎発型)</v>
          </cell>
        </row>
        <row r="38">
          <cell r="A38" t="str">
            <v xml:space="preserve"> 38 スティーヴンス・ジョンソン症候群</v>
          </cell>
        </row>
        <row r="39">
          <cell r="A39" t="str">
            <v xml:space="preserve"> 39 中毒性表皮壊死症</v>
          </cell>
        </row>
        <row r="40">
          <cell r="A40" t="str">
            <v xml:space="preserve"> 40 高安動脈炎</v>
          </cell>
        </row>
        <row r="41">
          <cell r="A41" t="str">
            <v xml:space="preserve"> 41 巨細胞性動脈炎</v>
          </cell>
        </row>
        <row r="42">
          <cell r="A42" t="str">
            <v xml:space="preserve"> 42 結節性多発動脈炎</v>
          </cell>
        </row>
        <row r="43">
          <cell r="A43" t="str">
            <v xml:space="preserve"> 43 顕微鏡的多発血管炎</v>
          </cell>
        </row>
        <row r="44">
          <cell r="A44" t="str">
            <v xml:space="preserve"> 44 多発血管炎性肉芽腫症</v>
          </cell>
        </row>
        <row r="45">
          <cell r="A45" t="str">
            <v xml:space="preserve"> 45 好酸球性多発血管炎性肉芽腫症</v>
          </cell>
        </row>
        <row r="46">
          <cell r="A46" t="str">
            <v xml:space="preserve"> 46 悪性関節リウマチ</v>
          </cell>
        </row>
        <row r="47">
          <cell r="A47" t="str">
            <v xml:space="preserve"> 47 バージャー病</v>
          </cell>
        </row>
        <row r="48">
          <cell r="A48" t="str">
            <v xml:space="preserve"> 48 原発性抗リン脂質抗体症候群</v>
          </cell>
        </row>
        <row r="49">
          <cell r="A49" t="str">
            <v xml:space="preserve"> 49 全身性エリテマトーデス</v>
          </cell>
        </row>
        <row r="50">
          <cell r="A50" t="str">
            <v xml:space="preserve"> 50 皮膚筋炎／多発性筋炎</v>
          </cell>
        </row>
        <row r="51">
          <cell r="A51" t="str">
            <v xml:space="preserve"> 51 全身性強皮症</v>
          </cell>
        </row>
        <row r="52">
          <cell r="A52" t="str">
            <v xml:space="preserve"> 52 混合性結合組織病</v>
          </cell>
        </row>
        <row r="53">
          <cell r="A53" t="str">
            <v xml:space="preserve"> 53 シェーグレン症候群</v>
          </cell>
        </row>
        <row r="54">
          <cell r="A54" t="str">
            <v xml:space="preserve"> 54 成人スチル病</v>
          </cell>
        </row>
        <row r="55">
          <cell r="A55" t="str">
            <v xml:space="preserve"> 55 再発性多発軟骨炎</v>
          </cell>
        </row>
        <row r="56">
          <cell r="A56" t="str">
            <v xml:space="preserve"> 56 ベーチェット病</v>
          </cell>
        </row>
        <row r="57">
          <cell r="A57" t="str">
            <v xml:space="preserve"> 57 特発性拡張型心筋症</v>
          </cell>
        </row>
        <row r="58">
          <cell r="A58" t="str">
            <v xml:space="preserve"> 58 肥大型心筋症</v>
          </cell>
        </row>
        <row r="59">
          <cell r="A59" t="str">
            <v xml:space="preserve"> 59 拘束型心筋症</v>
          </cell>
        </row>
        <row r="60">
          <cell r="A60" t="str">
            <v xml:space="preserve"> 60 再生不良性貧血</v>
          </cell>
        </row>
        <row r="61">
          <cell r="A61" t="str">
            <v xml:space="preserve"> 61 自己免疫性溶血性貧血</v>
          </cell>
        </row>
        <row r="62">
          <cell r="A62" t="str">
            <v xml:space="preserve"> 62 発作性夜間ヘモグロビン尿症</v>
          </cell>
        </row>
        <row r="63">
          <cell r="A63" t="str">
            <v xml:space="preserve"> 63 特発性血小板減少性紫斑病</v>
          </cell>
        </row>
        <row r="64">
          <cell r="A64" t="str">
            <v xml:space="preserve"> 64 血栓性血小板減少性紫斑病</v>
          </cell>
        </row>
        <row r="65">
          <cell r="A65" t="str">
            <v xml:space="preserve"> 65 原発性免疫不全症候群</v>
          </cell>
        </row>
        <row r="66">
          <cell r="A66" t="str">
            <v xml:space="preserve"> 66 IgA腎症</v>
          </cell>
        </row>
        <row r="67">
          <cell r="A67" t="str">
            <v xml:space="preserve"> 67 多発性嚢胞腎</v>
          </cell>
        </row>
        <row r="68">
          <cell r="A68" t="str">
            <v xml:space="preserve"> 68 黄色靱帯骨化症</v>
          </cell>
        </row>
        <row r="69">
          <cell r="A69" t="str">
            <v xml:space="preserve"> 69 後縦靱帯骨化症</v>
          </cell>
        </row>
        <row r="70">
          <cell r="A70" t="str">
            <v xml:space="preserve"> 70 広範脊柱管狭窄症</v>
          </cell>
        </row>
        <row r="71">
          <cell r="A71" t="str">
            <v xml:space="preserve"> 71 特発性大腿骨頭壊死症</v>
          </cell>
        </row>
        <row r="72">
          <cell r="A72" t="str">
            <v xml:space="preserve"> 72 下垂体性ADH分泌異常症</v>
          </cell>
        </row>
        <row r="73">
          <cell r="A73" t="str">
            <v xml:space="preserve"> 73 下垂体性TSH分泌亢進症</v>
          </cell>
        </row>
        <row r="74">
          <cell r="A74" t="str">
            <v xml:space="preserve"> 74 下垂体性PRL分泌亢進症</v>
          </cell>
        </row>
        <row r="75">
          <cell r="A75" t="str">
            <v xml:space="preserve"> 75 クッシング病</v>
          </cell>
        </row>
        <row r="76">
          <cell r="A76" t="str">
            <v xml:space="preserve"> 76 下垂体性ゴナドトロピン分泌亢進症</v>
          </cell>
        </row>
        <row r="77">
          <cell r="A77" t="str">
            <v xml:space="preserve"> 77 下垂体性成長ホルモン分泌亢進症</v>
          </cell>
        </row>
        <row r="78">
          <cell r="A78" t="str">
            <v xml:space="preserve"> 78 下垂体前葉機能低下症</v>
          </cell>
        </row>
        <row r="79">
          <cell r="A79" t="str">
            <v xml:space="preserve"> 79 家族性高コレステロール血症(ホモ接合体)</v>
          </cell>
        </row>
        <row r="80">
          <cell r="A80" t="str">
            <v xml:space="preserve"> 80 甲状腺ホルモン不応症</v>
          </cell>
        </row>
        <row r="81">
          <cell r="A81" t="str">
            <v xml:space="preserve"> 81 先天性副腎皮質酵素欠損症</v>
          </cell>
        </row>
        <row r="82">
          <cell r="A82" t="str">
            <v xml:space="preserve"> 82 先天性副腎低形成症</v>
          </cell>
        </row>
        <row r="83">
          <cell r="A83" t="str">
            <v xml:space="preserve"> 83 アジソン病</v>
          </cell>
        </row>
        <row r="84">
          <cell r="A84" t="str">
            <v xml:space="preserve"> 84 サルコイドーシス</v>
          </cell>
        </row>
        <row r="85">
          <cell r="A85" t="str">
            <v xml:space="preserve"> 85 特発性間質性肺炎</v>
          </cell>
        </row>
        <row r="86">
          <cell r="A86" t="str">
            <v xml:space="preserve"> 86 肺動脈性肺高血圧症</v>
          </cell>
        </row>
        <row r="87">
          <cell r="A87" t="str">
            <v xml:space="preserve"> 87 肺静脈閉塞症／肺毛細血管腫症</v>
          </cell>
        </row>
        <row r="88">
          <cell r="A88" t="str">
            <v xml:space="preserve"> 88 慢性血栓塞栓性肺高血圧症</v>
          </cell>
        </row>
        <row r="89">
          <cell r="A89" t="str">
            <v xml:space="preserve"> 89 リンパ脈管筋腫症</v>
          </cell>
        </row>
        <row r="90">
          <cell r="A90" t="str">
            <v xml:space="preserve"> 90 網膜色素変性症</v>
          </cell>
        </row>
        <row r="91">
          <cell r="A91" t="str">
            <v xml:space="preserve"> 91 バッド・キアリ症候群</v>
          </cell>
        </row>
        <row r="92">
          <cell r="A92" t="str">
            <v xml:space="preserve"> 92 特発性門脈圧亢進症</v>
          </cell>
        </row>
        <row r="93">
          <cell r="A93" t="str">
            <v xml:space="preserve"> 93 原発性胆汁性胆管炎</v>
          </cell>
        </row>
        <row r="94">
          <cell r="A94" t="str">
            <v xml:space="preserve"> 94 原発性硬化性胆管炎</v>
          </cell>
        </row>
        <row r="95">
          <cell r="A95" t="str">
            <v xml:space="preserve"> 95 自己免疫性肝炎</v>
          </cell>
        </row>
        <row r="96">
          <cell r="A96" t="str">
            <v xml:space="preserve"> 96 クローン病</v>
          </cell>
        </row>
        <row r="97">
          <cell r="A97" t="str">
            <v xml:space="preserve"> 97 潰瘍性大腸炎</v>
          </cell>
        </row>
        <row r="98">
          <cell r="A98" t="str">
            <v xml:space="preserve"> 98 好酸球性消化管疾患</v>
          </cell>
        </row>
        <row r="99">
          <cell r="A99" t="str">
            <v xml:space="preserve"> 99 慢性特発性偽性腸閉塞症</v>
          </cell>
        </row>
        <row r="100">
          <cell r="A100" t="str">
            <v>100 巨大膀胱短小結腸腸管蠕動不全症</v>
          </cell>
        </row>
        <row r="101">
          <cell r="A101" t="str">
            <v>101 腸管神経節細胞僅少症</v>
          </cell>
        </row>
        <row r="102">
          <cell r="A102" t="str">
            <v>102 ルビンシュタイン・テイビ症候群</v>
          </cell>
        </row>
        <row r="103">
          <cell r="A103" t="str">
            <v>103 CFC症候群</v>
          </cell>
        </row>
        <row r="104">
          <cell r="A104" t="str">
            <v>104 コステロ症候群</v>
          </cell>
        </row>
        <row r="105">
          <cell r="A105" t="str">
            <v>105 チャージ症候群</v>
          </cell>
        </row>
        <row r="106">
          <cell r="A106" t="str">
            <v>106 クリオピリン関連周期熱症候群</v>
          </cell>
        </row>
        <row r="107">
          <cell r="A107" t="str">
            <v>107 若年性特発性関節炎</v>
          </cell>
        </row>
        <row r="108">
          <cell r="A108" t="str">
            <v>108 TNF受容体関連周期性症候群</v>
          </cell>
        </row>
        <row r="109">
          <cell r="A109" t="str">
            <v>109 非典型溶血性尿毒症症候群</v>
          </cell>
        </row>
        <row r="110">
          <cell r="A110" t="str">
            <v>110 ブラウ症候群</v>
          </cell>
        </row>
        <row r="111">
          <cell r="A111" t="str">
            <v>111 先天性ミオパチー</v>
          </cell>
        </row>
        <row r="112">
          <cell r="A112" t="str">
            <v>112 マリネスコ・シェーグレン症候群</v>
          </cell>
        </row>
        <row r="113">
          <cell r="A113" t="str">
            <v>113 筋ジストロフィー</v>
          </cell>
        </row>
        <row r="114">
          <cell r="A114" t="str">
            <v>114 非ジストロフィー性ミオトニー症候群</v>
          </cell>
        </row>
        <row r="115">
          <cell r="A115" t="str">
            <v>115 遺伝性周期性四肢麻痺</v>
          </cell>
        </row>
        <row r="116">
          <cell r="A116" t="str">
            <v>116 アトピー性脊髄炎</v>
          </cell>
        </row>
        <row r="117">
          <cell r="A117" t="str">
            <v>117 脊髄空洞症</v>
          </cell>
        </row>
        <row r="118">
          <cell r="A118" t="str">
            <v>118 脊髄髄膜瘤</v>
          </cell>
        </row>
        <row r="119">
          <cell r="A119" t="str">
            <v>119 アイザックス症候群</v>
          </cell>
        </row>
        <row r="120">
          <cell r="A120" t="str">
            <v>120 遺伝性ジストニア</v>
          </cell>
        </row>
        <row r="121">
          <cell r="A121" t="str">
            <v>121 神経フェリチン症</v>
          </cell>
        </row>
        <row r="122">
          <cell r="A122" t="str">
            <v>122 脳表ヘモジデリン沈着症</v>
          </cell>
        </row>
        <row r="123">
          <cell r="A123" t="str">
            <v>123 禿頭と変形性脊椎症を伴う常染色体劣性白質脳症</v>
          </cell>
        </row>
        <row r="124">
          <cell r="A124" t="str">
            <v>124 皮質下梗塞と白質脳症を伴う常染色体優性脳動脈症</v>
          </cell>
        </row>
        <row r="125">
          <cell r="A125" t="str">
            <v>125 神経軸索スフェロイド形成を伴う遺伝性びまん性白質脳症</v>
          </cell>
        </row>
        <row r="126">
          <cell r="A126" t="str">
            <v>126 ペリー症候群</v>
          </cell>
        </row>
        <row r="127">
          <cell r="A127" t="str">
            <v>127 前頭側頭葉変性症</v>
          </cell>
        </row>
        <row r="128">
          <cell r="A128" t="str">
            <v>128 ビッカースタッフ脳幹脳炎</v>
          </cell>
        </row>
        <row r="129">
          <cell r="A129" t="str">
            <v>129 痙攣重積型(二相性)急性脳症</v>
          </cell>
        </row>
        <row r="130">
          <cell r="A130" t="str">
            <v>130 先天性無痛無汗症</v>
          </cell>
        </row>
        <row r="131">
          <cell r="A131" t="str">
            <v>131 アレキサンダー病</v>
          </cell>
        </row>
        <row r="132">
          <cell r="A132" t="str">
            <v>132 先天性核上性球麻痺</v>
          </cell>
        </row>
        <row r="133">
          <cell r="A133" t="str">
            <v>133 メビウス症候群</v>
          </cell>
        </row>
        <row r="134">
          <cell r="A134" t="str">
            <v>134 中隔視神経形成異常症／ドモルシア症候群</v>
          </cell>
        </row>
        <row r="135">
          <cell r="A135" t="str">
            <v>135 アイカルディ症候群</v>
          </cell>
        </row>
        <row r="136">
          <cell r="A136" t="str">
            <v>136 片側巨脳症</v>
          </cell>
        </row>
        <row r="137">
          <cell r="A137" t="str">
            <v>137 限局性皮質異形成</v>
          </cell>
        </row>
        <row r="138">
          <cell r="A138" t="str">
            <v>138 神経細胞移動異常症</v>
          </cell>
        </row>
        <row r="139">
          <cell r="A139" t="str">
            <v>139 先天性大脳白質形成不全症</v>
          </cell>
        </row>
        <row r="140">
          <cell r="A140" t="str">
            <v>140 ドラベ症候群</v>
          </cell>
        </row>
        <row r="141">
          <cell r="A141" t="str">
            <v>141 海馬硬化を伴う内側側頭葉てんかん</v>
          </cell>
        </row>
        <row r="142">
          <cell r="A142" t="str">
            <v>142 ミオクロニー欠神てんかん</v>
          </cell>
        </row>
        <row r="143">
          <cell r="A143" t="str">
            <v>143 ミオクロニー脱力発作を伴うてんかん</v>
          </cell>
        </row>
        <row r="144">
          <cell r="A144" t="str">
            <v>144 レノックス・ガストー症候群</v>
          </cell>
        </row>
        <row r="145">
          <cell r="A145" t="str">
            <v>145 ウエスト症候群</v>
          </cell>
        </row>
        <row r="146">
          <cell r="A146" t="str">
            <v>146 大田原症候群</v>
          </cell>
        </row>
        <row r="147">
          <cell r="A147" t="str">
            <v>147 早期ミオクロニー脳症</v>
          </cell>
        </row>
        <row r="148">
          <cell r="A148" t="str">
            <v>148 遊走性焦点発作を伴う乳児てんかん</v>
          </cell>
        </row>
        <row r="149">
          <cell r="A149" t="str">
            <v>149 片側痙攣・片麻痺・てんかん症候群</v>
          </cell>
        </row>
        <row r="150">
          <cell r="A150" t="str">
            <v>150 環状20番染色体症候群</v>
          </cell>
        </row>
        <row r="151">
          <cell r="A151" t="str">
            <v>151 ラスムッセン脳炎</v>
          </cell>
        </row>
        <row r="152">
          <cell r="A152" t="str">
            <v>152 PCDH19関連症候群</v>
          </cell>
        </row>
        <row r="153">
          <cell r="A153" t="str">
            <v>153 難治頻回部分発作重積型急性脳炎</v>
          </cell>
        </row>
        <row r="154">
          <cell r="A154" t="str">
            <v>154 徐波睡眠期持続性棘徐波を示すてんかん性脳症</v>
          </cell>
        </row>
        <row r="155">
          <cell r="A155" t="str">
            <v>155 ランドウ・クレフナー症候群</v>
          </cell>
        </row>
        <row r="156">
          <cell r="A156" t="str">
            <v>156 レット症候群</v>
          </cell>
        </row>
        <row r="157">
          <cell r="A157" t="str">
            <v>157 スタージ・ウェーバー症候群</v>
          </cell>
        </row>
        <row r="158">
          <cell r="A158" t="str">
            <v>158 結節性硬化症</v>
          </cell>
        </row>
        <row r="159">
          <cell r="A159" t="str">
            <v>159 色素性乾皮症</v>
          </cell>
        </row>
        <row r="160">
          <cell r="A160" t="str">
            <v>160 先天性魚鱗癬</v>
          </cell>
        </row>
        <row r="161">
          <cell r="A161" t="str">
            <v>161 家族性良性慢性天疱瘡</v>
          </cell>
        </row>
        <row r="162">
          <cell r="A162" t="str">
            <v>162 類天疱瘡(後天性表皮水疱症を含む。)</v>
          </cell>
        </row>
        <row r="163">
          <cell r="A163" t="str">
            <v>163 特発性後天性全身性無汗症</v>
          </cell>
        </row>
        <row r="164">
          <cell r="A164" t="str">
            <v>164 眼皮膚白皮症</v>
          </cell>
        </row>
        <row r="165">
          <cell r="A165" t="str">
            <v>165 肥厚性皮膚骨膜症</v>
          </cell>
        </row>
        <row r="166">
          <cell r="A166" t="str">
            <v>166 弾性線維性仮性黄色腫</v>
          </cell>
        </row>
        <row r="167">
          <cell r="A167" t="str">
            <v>167 マルファン症候群</v>
          </cell>
        </row>
        <row r="168">
          <cell r="A168" t="str">
            <v>168 エーラス・ダンロス症候群</v>
          </cell>
        </row>
        <row r="169">
          <cell r="A169" t="str">
            <v>169 メンケス病</v>
          </cell>
        </row>
        <row r="170">
          <cell r="A170" t="str">
            <v>170 オクシピタル・ホーン症候群</v>
          </cell>
        </row>
        <row r="171">
          <cell r="A171" t="str">
            <v>171 ウィルソン病</v>
          </cell>
        </row>
        <row r="172">
          <cell r="A172" t="str">
            <v>172 低ホスファターゼ症</v>
          </cell>
        </row>
        <row r="173">
          <cell r="A173" t="str">
            <v>173 VATER症候群</v>
          </cell>
        </row>
        <row r="174">
          <cell r="A174" t="str">
            <v>174 那須・ハコラ病</v>
          </cell>
        </row>
        <row r="175">
          <cell r="A175" t="str">
            <v>175 ウィーバー症候群</v>
          </cell>
        </row>
        <row r="176">
          <cell r="A176" t="str">
            <v>176 コフィン・ローリー症候群</v>
          </cell>
        </row>
        <row r="177">
          <cell r="A177" t="str">
            <v>177 ジュベール症候群関連疾患</v>
          </cell>
        </row>
        <row r="178">
          <cell r="A178" t="str">
            <v>178 モワット・ウィルソン症候群</v>
          </cell>
        </row>
        <row r="179">
          <cell r="A179" t="str">
            <v>179 ウィリアムズ症候群</v>
          </cell>
        </row>
        <row r="180">
          <cell r="A180" t="str">
            <v>180 ATR-X症候群</v>
          </cell>
        </row>
        <row r="181">
          <cell r="A181" t="str">
            <v>181 クルーゾン症候群</v>
          </cell>
        </row>
        <row r="182">
          <cell r="A182" t="str">
            <v>182 アペール症候群</v>
          </cell>
        </row>
        <row r="183">
          <cell r="A183" t="str">
            <v>183 ファイファー症候群</v>
          </cell>
        </row>
        <row r="184">
          <cell r="A184" t="str">
            <v>184 アントレー・ビクスラー症候群</v>
          </cell>
        </row>
        <row r="185">
          <cell r="A185" t="str">
            <v>185 コフィン・シリス症候群</v>
          </cell>
        </row>
        <row r="186">
          <cell r="A186" t="str">
            <v>186 ロスムンド・トムソン症候群</v>
          </cell>
        </row>
        <row r="187">
          <cell r="A187" t="str">
            <v>187 歌舞伎症候群</v>
          </cell>
        </row>
        <row r="188">
          <cell r="A188" t="str">
            <v>188 多脾症候群</v>
          </cell>
        </row>
        <row r="189">
          <cell r="A189" t="str">
            <v>189 無脾症候群</v>
          </cell>
        </row>
        <row r="190">
          <cell r="A190" t="str">
            <v>190 鰓耳腎症候群</v>
          </cell>
        </row>
        <row r="191">
          <cell r="A191" t="str">
            <v>191 ウェルナー症候群</v>
          </cell>
        </row>
        <row r="192">
          <cell r="A192" t="str">
            <v>192 コケイン症候群</v>
          </cell>
        </row>
        <row r="193">
          <cell r="A193" t="str">
            <v>193 プラダー・ウィリ症候群</v>
          </cell>
        </row>
        <row r="194">
          <cell r="A194" t="str">
            <v>194 ソトス症候群</v>
          </cell>
        </row>
        <row r="195">
          <cell r="A195" t="str">
            <v>195 ヌーナン症候群</v>
          </cell>
        </row>
        <row r="196">
          <cell r="A196" t="str">
            <v>196 ヤング・シンプソン症候群</v>
          </cell>
        </row>
        <row r="197">
          <cell r="A197" t="str">
            <v>197 1p36欠失症候群</v>
          </cell>
        </row>
        <row r="198">
          <cell r="A198" t="str">
            <v>198 4p欠失症候群</v>
          </cell>
        </row>
        <row r="199">
          <cell r="A199" t="str">
            <v>199 5p欠失症候群</v>
          </cell>
        </row>
        <row r="200">
          <cell r="A200" t="str">
            <v>200 第14番染色体父親性ダイソミー症候群</v>
          </cell>
        </row>
        <row r="201">
          <cell r="A201" t="str">
            <v>201 アンジェルマン症候群</v>
          </cell>
        </row>
        <row r="202">
          <cell r="A202" t="str">
            <v>202 スミス・マギニス症候群</v>
          </cell>
        </row>
        <row r="203">
          <cell r="A203" t="str">
            <v>203 22q11.2欠失症候群</v>
          </cell>
        </row>
        <row r="204">
          <cell r="A204" t="str">
            <v>204 エマヌエル症候群</v>
          </cell>
        </row>
        <row r="205">
          <cell r="A205" t="str">
            <v>205 脆弱X症候群関連疾患</v>
          </cell>
        </row>
        <row r="206">
          <cell r="A206" t="str">
            <v>206 脆弱X症候群</v>
          </cell>
        </row>
        <row r="207">
          <cell r="A207" t="str">
            <v>207 総動脈幹遺残症</v>
          </cell>
        </row>
        <row r="208">
          <cell r="A208" t="str">
            <v>208 修正大血管転位症</v>
          </cell>
        </row>
        <row r="209">
          <cell r="A209" t="str">
            <v>209 完全大血管転位症</v>
          </cell>
        </row>
        <row r="210">
          <cell r="A210" t="str">
            <v>210 単心室症</v>
          </cell>
        </row>
        <row r="211">
          <cell r="A211" t="str">
            <v>211 左心低形成症候群</v>
          </cell>
        </row>
        <row r="212">
          <cell r="A212" t="str">
            <v>212 三尖弁閉鎖症</v>
          </cell>
        </row>
        <row r="213">
          <cell r="A213" t="str">
            <v>213 心室中隔欠損を伴わない肺動脈閉鎖症</v>
          </cell>
        </row>
        <row r="214">
          <cell r="A214" t="str">
            <v>214 心室中隔欠損を伴う肺動脈閉鎖症</v>
          </cell>
        </row>
        <row r="215">
          <cell r="A215" t="str">
            <v>215 ファロー四徴症</v>
          </cell>
        </row>
        <row r="216">
          <cell r="A216" t="str">
            <v>216 両大血管右室起始症</v>
          </cell>
        </row>
        <row r="217">
          <cell r="A217" t="str">
            <v>217 エプスタイン病</v>
          </cell>
        </row>
        <row r="218">
          <cell r="A218" t="str">
            <v>218 アルポート症候群</v>
          </cell>
        </row>
        <row r="219">
          <cell r="A219" t="str">
            <v>219 ギャロウェイ・モワト症候群</v>
          </cell>
        </row>
        <row r="220">
          <cell r="A220" t="str">
            <v>220 急速進行性糸球体腎炎</v>
          </cell>
        </row>
        <row r="221">
          <cell r="A221" t="str">
            <v>221 抗糸球体基底膜腎炎</v>
          </cell>
        </row>
        <row r="222">
          <cell r="A222" t="str">
            <v>222 一次性ネフローゼ症候群</v>
          </cell>
        </row>
        <row r="223">
          <cell r="A223" t="str">
            <v>223 一次性膜性増殖性糸球体腎炎</v>
          </cell>
        </row>
        <row r="224">
          <cell r="A224" t="str">
            <v>224 紫斑病性腎炎</v>
          </cell>
        </row>
        <row r="225">
          <cell r="A225" t="str">
            <v>225 先天性腎性尿崩症</v>
          </cell>
        </row>
        <row r="226">
          <cell r="A226" t="str">
            <v>226 間質性膀胱炎(ハンナ型)</v>
          </cell>
        </row>
        <row r="227">
          <cell r="A227" t="str">
            <v>227 オスラー病</v>
          </cell>
        </row>
        <row r="228">
          <cell r="A228" t="str">
            <v>228 閉塞性細気管支炎</v>
          </cell>
        </row>
        <row r="229">
          <cell r="A229" t="str">
            <v>229 肺胞蛋白症(自己免疫性又は先天性)</v>
          </cell>
        </row>
        <row r="230">
          <cell r="A230" t="str">
            <v>230 肺胞低換気症候群</v>
          </cell>
        </row>
        <row r="231">
          <cell r="A231" t="str">
            <v>231 α1-アンチトリプシン欠乏症</v>
          </cell>
        </row>
        <row r="232">
          <cell r="A232" t="str">
            <v>232 カーニー複合</v>
          </cell>
        </row>
        <row r="233">
          <cell r="A233" t="str">
            <v>233 ウォルフラム症候群</v>
          </cell>
        </row>
        <row r="234">
          <cell r="A234" t="str">
            <v>234 ペルオキシソーム病(副腎白質ジストロフィーを除く。)</v>
          </cell>
        </row>
        <row r="235">
          <cell r="A235" t="str">
            <v>235 副甲状腺機能低下症</v>
          </cell>
        </row>
        <row r="236">
          <cell r="A236" t="str">
            <v>236 偽性副甲状腺機能低下症</v>
          </cell>
        </row>
        <row r="237">
          <cell r="A237" t="str">
            <v>237 副腎皮質刺激ホルモン不応症</v>
          </cell>
        </row>
        <row r="238">
          <cell r="A238" t="str">
            <v>238 ビタミンＤ抵抗性くる病／骨軟化症</v>
          </cell>
        </row>
        <row r="239">
          <cell r="A239" t="str">
            <v>239 ビタミンＤ依存性くる病／骨軟化症</v>
          </cell>
        </row>
        <row r="240">
          <cell r="A240" t="str">
            <v>240 フェニルケトン尿症</v>
          </cell>
        </row>
        <row r="241">
          <cell r="A241" t="str">
            <v>241 高チロシン血症１型</v>
          </cell>
        </row>
        <row r="242">
          <cell r="A242" t="str">
            <v>242 高チロシン血症２型</v>
          </cell>
        </row>
        <row r="243">
          <cell r="A243" t="str">
            <v>243 高チロシン血症３型</v>
          </cell>
        </row>
        <row r="244">
          <cell r="A244" t="str">
            <v>244 メープルシロップ尿症</v>
          </cell>
        </row>
        <row r="245">
          <cell r="A245" t="str">
            <v>245 プロピオン酸血症</v>
          </cell>
        </row>
        <row r="246">
          <cell r="A246" t="str">
            <v>246 メチルマロン酸血症</v>
          </cell>
        </row>
        <row r="247">
          <cell r="A247" t="str">
            <v>247 イソ吉草酸血症</v>
          </cell>
        </row>
        <row r="248">
          <cell r="A248" t="str">
            <v>248 グルコーストランスポーター１欠損症</v>
          </cell>
        </row>
        <row r="249">
          <cell r="A249" t="str">
            <v>249 グルタル酸血症１型</v>
          </cell>
        </row>
        <row r="250">
          <cell r="A250" t="str">
            <v>250 グルタル酸血症２型</v>
          </cell>
        </row>
        <row r="251">
          <cell r="A251" t="str">
            <v>251 尿素サイクル異常症</v>
          </cell>
        </row>
        <row r="252">
          <cell r="A252" t="str">
            <v>252 リジン尿性蛋白不耐症</v>
          </cell>
        </row>
        <row r="253">
          <cell r="A253" t="str">
            <v>253 先天性葉酸吸収不全</v>
          </cell>
        </row>
        <row r="254">
          <cell r="A254" t="str">
            <v>254 ポルフィリン症</v>
          </cell>
        </row>
        <row r="255">
          <cell r="A255" t="str">
            <v>255 複合カルボキシラーゼ欠損症</v>
          </cell>
        </row>
        <row r="256">
          <cell r="A256" t="str">
            <v>256 筋型糖原病</v>
          </cell>
        </row>
        <row r="257">
          <cell r="A257" t="str">
            <v>257 肝型糖原病</v>
          </cell>
        </row>
        <row r="258">
          <cell r="A258" t="str">
            <v>258 ガラクトース-1-リン酸ウリジルトランスフェラーゼ欠損症</v>
          </cell>
        </row>
        <row r="259">
          <cell r="A259" t="str">
            <v>259 レシチンコレステロールアシルトランスフェラーゼ欠損症</v>
          </cell>
        </row>
        <row r="260">
          <cell r="A260" t="str">
            <v>260 シトステロール血症</v>
          </cell>
        </row>
        <row r="261">
          <cell r="A261" t="str">
            <v>261 タンジール病</v>
          </cell>
        </row>
        <row r="262">
          <cell r="A262" t="str">
            <v>262 原発性高カイロミクロン血症</v>
          </cell>
        </row>
        <row r="263">
          <cell r="A263" t="str">
            <v>263 脳腱黄色腫症</v>
          </cell>
        </row>
        <row r="264">
          <cell r="A264" t="str">
            <v>264 無βリポタンパク血症</v>
          </cell>
        </row>
        <row r="265">
          <cell r="A265" t="str">
            <v>265 脂肪萎縮症</v>
          </cell>
        </row>
        <row r="266">
          <cell r="A266" t="str">
            <v>266 家族性地中海熱</v>
          </cell>
        </row>
        <row r="267">
          <cell r="A267" t="str">
            <v>267 高IgD症候群</v>
          </cell>
        </row>
        <row r="268">
          <cell r="A268" t="str">
            <v>268 中條・西村症候群</v>
          </cell>
        </row>
        <row r="269">
          <cell r="A269" t="str">
            <v>269 化膿性無菌性関節炎・壊疽性膿皮症・アクネ症候群</v>
          </cell>
        </row>
        <row r="270">
          <cell r="A270" t="str">
            <v>270 慢性再発性多発性骨髄炎</v>
          </cell>
        </row>
        <row r="271">
          <cell r="A271" t="str">
            <v>271 強直性脊椎炎</v>
          </cell>
        </row>
        <row r="272">
          <cell r="A272" t="str">
            <v>272 進行性骨化性線維異形成症</v>
          </cell>
        </row>
        <row r="273">
          <cell r="A273" t="str">
            <v>273 肋骨異常を伴う先天性側弯症</v>
          </cell>
        </row>
        <row r="274">
          <cell r="A274" t="str">
            <v>274 骨形成不全症</v>
          </cell>
        </row>
        <row r="275">
          <cell r="A275" t="str">
            <v>275 タナトフォリック骨異形成症</v>
          </cell>
        </row>
        <row r="276">
          <cell r="A276" t="str">
            <v>276 軟骨無形成症</v>
          </cell>
        </row>
        <row r="277">
          <cell r="A277" t="str">
            <v>277 リンパ管腫症／ゴーハム病</v>
          </cell>
        </row>
        <row r="278">
          <cell r="A278" t="str">
            <v>278 巨大リンパ管奇形(頚部顔面病変)</v>
          </cell>
        </row>
        <row r="279">
          <cell r="A279" t="str">
            <v>279 巨大静脈奇形(頚部口腔咽頭びまん性病変)</v>
          </cell>
        </row>
        <row r="280">
          <cell r="A280" t="str">
            <v>280 巨大動静脈奇形(頚部顔面又は四肢病変)</v>
          </cell>
        </row>
        <row r="281">
          <cell r="A281" t="str">
            <v>281 クリッペル・トレノネー・ウェーバー症候群</v>
          </cell>
        </row>
        <row r="282">
          <cell r="A282" t="str">
            <v>282 先天性赤血球形成異常性貧血</v>
          </cell>
        </row>
        <row r="283">
          <cell r="A283" t="str">
            <v>283 後天性赤芽球癆</v>
          </cell>
        </row>
        <row r="284">
          <cell r="A284" t="str">
            <v>284 ダイアモンド・ブラックファン貧血</v>
          </cell>
        </row>
        <row r="285">
          <cell r="A285" t="str">
            <v>285 ファンコニ貧血</v>
          </cell>
        </row>
        <row r="286">
          <cell r="A286" t="str">
            <v>286 遺伝性鉄芽球性貧血</v>
          </cell>
        </row>
        <row r="287">
          <cell r="A287" t="str">
            <v>287 エプスタイン症候群</v>
          </cell>
        </row>
        <row r="288">
          <cell r="A288" t="str">
            <v>288 自己免疫性後天性凝固因子欠乏症</v>
          </cell>
        </row>
        <row r="289">
          <cell r="A289" t="str">
            <v>289 クロンカイト・カナダ症候群</v>
          </cell>
        </row>
        <row r="290">
          <cell r="A290" t="str">
            <v>290 非特異性多発性小腸潰瘍症</v>
          </cell>
        </row>
        <row r="291">
          <cell r="A291" t="str">
            <v>291 ヒルシュスプルング病(全結腸型又は小腸型)</v>
          </cell>
        </row>
        <row r="292">
          <cell r="A292" t="str">
            <v>292 総排泄腔外反症</v>
          </cell>
        </row>
        <row r="293">
          <cell r="A293" t="str">
            <v>293 総排泄腔遺残</v>
          </cell>
        </row>
        <row r="294">
          <cell r="A294" t="str">
            <v>294 先天性横隔膜ヘルニア</v>
          </cell>
        </row>
        <row r="295">
          <cell r="A295" t="str">
            <v>295 乳幼児肝巨大血管腫</v>
          </cell>
        </row>
        <row r="296">
          <cell r="A296" t="str">
            <v>296 胆道閉鎖症</v>
          </cell>
        </row>
        <row r="297">
          <cell r="A297" t="str">
            <v>297 アラジール症候群</v>
          </cell>
        </row>
        <row r="298">
          <cell r="A298" t="str">
            <v>298 遺伝性膵炎</v>
          </cell>
        </row>
        <row r="299">
          <cell r="A299" t="str">
            <v>299 嚢胞性線維症</v>
          </cell>
        </row>
        <row r="300">
          <cell r="A300" t="str">
            <v>300 IgG4関連疾患</v>
          </cell>
        </row>
        <row r="301">
          <cell r="A301" t="str">
            <v>301 黄斑ジストロフィー</v>
          </cell>
        </row>
        <row r="302">
          <cell r="A302" t="str">
            <v>302 レーベル遺伝性視神経症</v>
          </cell>
        </row>
        <row r="303">
          <cell r="A303" t="str">
            <v>303 アッシャー症候群</v>
          </cell>
        </row>
        <row r="304">
          <cell r="A304" t="str">
            <v>304 若年発症型両側性感音難聴</v>
          </cell>
        </row>
        <row r="305">
          <cell r="A305" t="str">
            <v>305 遅発性内リンパ水腫</v>
          </cell>
        </row>
        <row r="306">
          <cell r="A306" t="str">
            <v>306 好酸球性副鼻腔炎</v>
          </cell>
        </row>
        <row r="307">
          <cell r="A307" t="str">
            <v>307 カナバン病</v>
          </cell>
        </row>
        <row r="308">
          <cell r="A308" t="str">
            <v>308 進行性白質脳症</v>
          </cell>
        </row>
        <row r="309">
          <cell r="A309" t="str">
            <v>309 進行性ミオクローヌスてんかん</v>
          </cell>
        </row>
        <row r="310">
          <cell r="A310" t="str">
            <v>310 先天異常症候群</v>
          </cell>
        </row>
        <row r="311">
          <cell r="A311" t="str">
            <v>311 先天性三尖弁狭窄症</v>
          </cell>
        </row>
        <row r="312">
          <cell r="A312" t="str">
            <v>312 先天性僧帽弁狭窄症</v>
          </cell>
        </row>
        <row r="313">
          <cell r="A313" t="str">
            <v>313 先天性肺静脈狭窄症</v>
          </cell>
        </row>
        <row r="314">
          <cell r="A314" t="str">
            <v>314 左肺動脈右肺動脈起始症</v>
          </cell>
        </row>
        <row r="315">
          <cell r="A315" t="str">
            <v>315 ネイルパテラ症候群(爪膝蓋骨症候群)／LMX1B関連腎症</v>
          </cell>
        </row>
        <row r="316">
          <cell r="A316" t="str">
            <v>316 カルニチン回路異常症</v>
          </cell>
        </row>
        <row r="317">
          <cell r="A317" t="str">
            <v>317 三頭酵素欠損症</v>
          </cell>
        </row>
        <row r="318">
          <cell r="A318" t="str">
            <v>318 シトリン欠損症</v>
          </cell>
        </row>
        <row r="319">
          <cell r="A319" t="str">
            <v>319 セピアプテリン還元酵素(SR)欠損症</v>
          </cell>
        </row>
        <row r="320">
          <cell r="A320" t="str">
            <v>320 先天性グリコシルホスファチジルイノシトール(GPI)欠損症</v>
          </cell>
        </row>
        <row r="321">
          <cell r="A321" t="str">
            <v>321 非ケトーシス型高グリシン血症</v>
          </cell>
        </row>
        <row r="322">
          <cell r="A322" t="str">
            <v>322 β-ケトチオラーゼ欠損症</v>
          </cell>
        </row>
        <row r="323">
          <cell r="A323" t="str">
            <v>323 芳香族L-アミノ酸脱炭酸酵素欠損症</v>
          </cell>
        </row>
        <row r="324">
          <cell r="A324" t="str">
            <v>324 メチルグルタコン酸尿症</v>
          </cell>
        </row>
        <row r="325">
          <cell r="A325" t="str">
            <v>325 遺伝性自己炎症疾患</v>
          </cell>
        </row>
        <row r="326">
          <cell r="A326" t="str">
            <v>326 大理石骨病</v>
          </cell>
        </row>
        <row r="327">
          <cell r="A327" t="str">
            <v>327 特発性血栓症(遺伝性血栓性素因によるものに限る。)</v>
          </cell>
        </row>
        <row r="328">
          <cell r="A328" t="str">
            <v>328 前眼部形成異常</v>
          </cell>
        </row>
        <row r="329">
          <cell r="A329" t="str">
            <v>329 無虹彩症</v>
          </cell>
        </row>
        <row r="330">
          <cell r="A330" t="str">
            <v>330 先天性気管狭窄症／先天性声門下狭窄症</v>
          </cell>
        </row>
        <row r="331">
          <cell r="A331" t="str">
            <v>331 特発性多中心性キャッスルマン病</v>
          </cell>
        </row>
        <row r="332">
          <cell r="A332" t="str">
            <v>332 膠様滴状角膜ジストロフィー</v>
          </cell>
        </row>
        <row r="333">
          <cell r="A333" t="str">
            <v>333 ハッチンソン・ギルフォード症候群</v>
          </cell>
        </row>
        <row r="334">
          <cell r="A334" t="str">
            <v>334 脳クレアチン欠乏症候群</v>
          </cell>
        </row>
        <row r="335">
          <cell r="A335" t="str">
            <v>335 ネフロン癆</v>
          </cell>
        </row>
        <row r="336">
          <cell r="A336" t="str">
            <v>336 家族性低βリポタンパク血症1(ホモ接合体)</v>
          </cell>
        </row>
        <row r="337">
          <cell r="A337" t="str">
            <v>337 ホモシスチン尿症</v>
          </cell>
        </row>
        <row r="338">
          <cell r="A338" t="str">
            <v>338 進行性家族性肝内胆汁うっ滞症</v>
          </cell>
        </row>
        <row r="339">
          <cell r="A339" t="str">
            <v>都80 原発性骨髄線維症</v>
          </cell>
        </row>
        <row r="340">
          <cell r="A340" t="str">
            <v>都77 悪性高血圧</v>
          </cell>
        </row>
        <row r="341">
          <cell r="A341" t="str">
            <v>都83 母斑症</v>
          </cell>
        </row>
        <row r="342">
          <cell r="A342" t="str">
            <v>都866 肝内結石症</v>
          </cell>
        </row>
        <row r="343">
          <cell r="A343" t="str">
            <v>都88 古典的突発性好酸球増多症候群</v>
          </cell>
        </row>
        <row r="344">
          <cell r="A344" t="str">
            <v>都91 びまん性汎細気管支炎</v>
          </cell>
        </row>
        <row r="345">
          <cell r="A345" t="str">
            <v>都95 遺伝性QT延長症候群</v>
          </cell>
        </row>
        <row r="346">
          <cell r="A346" t="str">
            <v>都97 網膜脈絡膜萎縮症</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1E807-5D02-4372-863C-5696169E7A66}">
  <sheetPr>
    <pageSetUpPr fitToPage="1"/>
  </sheetPr>
  <dimension ref="A1:AM9"/>
  <sheetViews>
    <sheetView showGridLines="0" showRowColHeaders="0" zoomScale="140" zoomScaleNormal="140" zoomScaleSheetLayoutView="160" workbookViewId="0">
      <selection activeCell="C1" sqref="C1:AL1"/>
    </sheetView>
  </sheetViews>
  <sheetFormatPr defaultColWidth="2.83203125" defaultRowHeight="12.75" x14ac:dyDescent="0.2"/>
  <cols>
    <col min="1" max="1" width="1.83203125" style="85" customWidth="1"/>
    <col min="2" max="2" width="2.83203125" style="85"/>
    <col min="3" max="31" width="2.6640625" style="85" customWidth="1"/>
    <col min="32" max="38" width="3.33203125" style="85" customWidth="1"/>
    <col min="39" max="39" width="1.83203125" style="85" customWidth="1"/>
    <col min="40" max="16384" width="2.83203125" style="85"/>
  </cols>
  <sheetData>
    <row r="1" spans="1:39" s="87" customFormat="1" ht="24.75" customHeight="1" x14ac:dyDescent="0.2">
      <c r="C1" s="94" t="s">
        <v>324</v>
      </c>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row>
    <row r="2" spans="1:39" s="84" customFormat="1" ht="106.5" customHeight="1" x14ac:dyDescent="0.2">
      <c r="A2" s="83"/>
      <c r="B2" s="83"/>
      <c r="C2" s="93" t="s">
        <v>322</v>
      </c>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83"/>
    </row>
    <row r="3" spans="1:39" s="84" customFormat="1" ht="9" customHeight="1" x14ac:dyDescent="0.2">
      <c r="A3" s="83"/>
      <c r="B3" s="83"/>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3"/>
    </row>
    <row r="4" spans="1:39" s="87" customFormat="1" ht="24" customHeight="1" x14ac:dyDescent="0.2">
      <c r="C4" s="94" t="s">
        <v>323</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row>
    <row r="5" spans="1:39" s="88" customFormat="1" ht="85.5" customHeight="1" x14ac:dyDescent="0.2">
      <c r="C5" s="93" t="s">
        <v>325</v>
      </c>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row>
    <row r="6" spans="1:39" s="84" customFormat="1" ht="13.5" customHeight="1" x14ac:dyDescent="0.2">
      <c r="A6" s="83"/>
      <c r="B6" s="83"/>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3"/>
    </row>
    <row r="7" spans="1:39" s="89" customFormat="1" ht="19.5" customHeight="1" x14ac:dyDescent="0.2">
      <c r="C7" s="92" t="s">
        <v>318</v>
      </c>
      <c r="D7" s="92"/>
      <c r="E7" s="92" t="s">
        <v>319</v>
      </c>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row>
    <row r="8" spans="1:39" s="90" customFormat="1" ht="42.75" customHeight="1" x14ac:dyDescent="0.2">
      <c r="C8" s="92" t="s">
        <v>318</v>
      </c>
      <c r="D8" s="92"/>
      <c r="E8" s="92" t="s">
        <v>320</v>
      </c>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row>
    <row r="9" spans="1:39" s="90" customFormat="1" ht="33" customHeight="1" x14ac:dyDescent="0.2">
      <c r="C9" s="92" t="s">
        <v>318</v>
      </c>
      <c r="D9" s="92"/>
      <c r="E9" s="92" t="s">
        <v>321</v>
      </c>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row>
  </sheetData>
  <sheetProtection algorithmName="SHA-512" hashValue="6XkSFLdxBFVeQzH8zkR45erS+2iUItLpB98P+vrGpxwzyzyfbi/+Dxj1inwBRz7GCie4DVz7AWhhlYP35z+BzQ==" saltValue="/x6LajIR9LjVq09pv626og==" spinCount="100000" sheet="1"/>
  <mergeCells count="10">
    <mergeCell ref="C9:D9"/>
    <mergeCell ref="E9:AL9"/>
    <mergeCell ref="C2:AL2"/>
    <mergeCell ref="C4:AL4"/>
    <mergeCell ref="C1:AL1"/>
    <mergeCell ref="C5:AL5"/>
    <mergeCell ref="C7:D7"/>
    <mergeCell ref="E7:AL7"/>
    <mergeCell ref="C8:D8"/>
    <mergeCell ref="E8:AL8"/>
  </mergeCells>
  <phoneticPr fontId="2"/>
  <pageMargins left="0.31496062992125984" right="0.31496062992125984"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N71"/>
  <sheetViews>
    <sheetView showGridLines="0" topLeftCell="A22" zoomScale="120" zoomScaleNormal="120" workbookViewId="0">
      <selection activeCell="H44" sqref="H44:U44"/>
    </sheetView>
  </sheetViews>
  <sheetFormatPr defaultColWidth="4" defaultRowHeight="18.75" customHeight="1" x14ac:dyDescent="0.2"/>
  <cols>
    <col min="1" max="1" width="3.83203125" style="2" customWidth="1"/>
    <col min="2" max="18" width="4" style="2"/>
    <col min="19" max="19" width="3.83203125" style="2" customWidth="1"/>
    <col min="20" max="28" width="4" style="2"/>
    <col min="29" max="29" width="4" style="2" customWidth="1"/>
    <col min="30" max="39" width="4" style="2"/>
    <col min="40" max="46" width="4" style="22"/>
    <col min="47" max="62" width="4" style="10"/>
    <col min="63" max="66" width="4" style="22"/>
    <col min="67" max="16384" width="4" style="2"/>
  </cols>
  <sheetData>
    <row r="1" spans="1:51" ht="18.75" customHeight="1" x14ac:dyDescent="0.2">
      <c r="B1" s="30" t="s">
        <v>316</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51" ht="7.5" customHeight="1" thickBot="1" x14ac:dyDescent="0.25"/>
    <row r="3" spans="1:51" ht="18.75" customHeight="1" thickTop="1" x14ac:dyDescent="0.2">
      <c r="B3" s="12"/>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4"/>
    </row>
    <row r="4" spans="1:51" ht="18.75" customHeight="1" x14ac:dyDescent="0.2">
      <c r="B4" s="15" t="s">
        <v>257</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6"/>
    </row>
    <row r="5" spans="1:51" ht="18.75" customHeight="1" x14ac:dyDescent="0.2">
      <c r="B5" s="15" t="s">
        <v>0</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6"/>
    </row>
    <row r="6" spans="1:51" ht="18.75" customHeight="1" thickBot="1" x14ac:dyDescent="0.25">
      <c r="B6" s="17"/>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9"/>
    </row>
    <row r="7" spans="1:51" ht="18.75" customHeight="1" thickTop="1" x14ac:dyDescent="0.2"/>
    <row r="8" spans="1:51" ht="18.75" customHeight="1" x14ac:dyDescent="0.2">
      <c r="B8" s="2" t="s">
        <v>272</v>
      </c>
    </row>
    <row r="9" spans="1:51" ht="12.75" customHeight="1" x14ac:dyDescent="0.2">
      <c r="B9" s="39"/>
      <c r="C9" s="40"/>
      <c r="D9" s="40"/>
      <c r="E9" s="40"/>
      <c r="F9" s="40"/>
      <c r="G9" s="40"/>
      <c r="H9" s="40"/>
      <c r="I9" s="40"/>
      <c r="J9" s="40"/>
      <c r="K9" s="40"/>
      <c r="L9" s="40"/>
      <c r="M9" s="40"/>
      <c r="N9" s="40"/>
      <c r="O9" s="40"/>
      <c r="P9" s="40"/>
      <c r="Q9" s="40"/>
      <c r="R9" s="40"/>
      <c r="S9" s="40"/>
      <c r="T9" s="40"/>
      <c r="U9" s="41"/>
    </row>
    <row r="10" spans="1:51" ht="19.5" customHeight="1" x14ac:dyDescent="0.2">
      <c r="B10" s="42"/>
      <c r="C10" s="95" t="s">
        <v>327</v>
      </c>
      <c r="D10" s="95"/>
      <c r="E10" s="95"/>
      <c r="F10" s="95"/>
      <c r="G10" s="96"/>
      <c r="H10" s="96"/>
      <c r="I10" s="96"/>
      <c r="J10" s="96"/>
      <c r="K10" s="96"/>
      <c r="L10" s="96"/>
      <c r="M10" s="95" t="s">
        <v>326</v>
      </c>
      <c r="N10" s="95"/>
      <c r="O10" s="95"/>
      <c r="P10" s="97"/>
      <c r="Q10" s="97"/>
      <c r="R10" s="97"/>
      <c r="S10" s="97"/>
      <c r="T10" s="97"/>
      <c r="U10" s="91"/>
      <c r="V10" s="2" t="s">
        <v>332</v>
      </c>
      <c r="AU10" s="10" t="s">
        <v>328</v>
      </c>
      <c r="AV10" s="10" t="s">
        <v>329</v>
      </c>
      <c r="AW10" s="10" t="s">
        <v>330</v>
      </c>
      <c r="AX10" s="10" t="s">
        <v>331</v>
      </c>
    </row>
    <row r="11" spans="1:51" ht="19.5" customHeight="1" x14ac:dyDescent="0.2">
      <c r="B11" s="42"/>
      <c r="C11" s="95" t="s">
        <v>99</v>
      </c>
      <c r="D11" s="95"/>
      <c r="E11" s="95"/>
      <c r="F11" s="95"/>
      <c r="G11" s="96"/>
      <c r="H11" s="96"/>
      <c r="I11" s="96"/>
      <c r="J11" s="96"/>
      <c r="K11" s="96"/>
      <c r="L11" s="96"/>
      <c r="M11" s="95" t="s">
        <v>271</v>
      </c>
      <c r="N11" s="95"/>
      <c r="O11" s="95"/>
      <c r="P11" s="97"/>
      <c r="Q11" s="97"/>
      <c r="R11" s="97"/>
      <c r="S11" s="97"/>
      <c r="T11" s="97"/>
      <c r="U11" s="43"/>
      <c r="V11" s="2" t="s">
        <v>317</v>
      </c>
      <c r="AU11" s="10" t="s">
        <v>273</v>
      </c>
      <c r="AV11" s="10" t="s">
        <v>274</v>
      </c>
      <c r="AW11" s="10" t="s">
        <v>275</v>
      </c>
      <c r="AX11" s="10" t="s">
        <v>276</v>
      </c>
      <c r="AY11" s="10" t="s">
        <v>49</v>
      </c>
    </row>
    <row r="12" spans="1:51" ht="12.75" customHeight="1" x14ac:dyDescent="0.2">
      <c r="B12" s="44"/>
      <c r="C12" s="45"/>
      <c r="D12" s="45"/>
      <c r="E12" s="45"/>
      <c r="F12" s="45"/>
      <c r="G12" s="45"/>
      <c r="H12" s="45"/>
      <c r="I12" s="45"/>
      <c r="J12" s="45"/>
      <c r="K12" s="45"/>
      <c r="L12" s="45"/>
      <c r="M12" s="45"/>
      <c r="N12" s="45"/>
      <c r="O12" s="45"/>
      <c r="P12" s="45"/>
      <c r="Q12" s="45"/>
      <c r="R12" s="45"/>
      <c r="S12" s="45"/>
      <c r="T12" s="45"/>
      <c r="U12" s="46"/>
    </row>
    <row r="14" spans="1:51" ht="18.75" customHeight="1" thickBot="1" x14ac:dyDescent="0.25">
      <c r="A14" s="7" t="s">
        <v>48</v>
      </c>
      <c r="B14" s="4"/>
      <c r="C14" s="4"/>
      <c r="D14" s="4"/>
      <c r="E14" s="4"/>
      <c r="F14" s="4"/>
      <c r="G14" s="4"/>
      <c r="H14" s="4"/>
      <c r="I14" s="4"/>
      <c r="J14" s="4"/>
      <c r="K14" s="4"/>
    </row>
    <row r="15" spans="1:51" ht="9" customHeight="1" thickTop="1" thickBot="1" x14ac:dyDescent="0.25"/>
    <row r="16" spans="1:51" ht="18.75" customHeight="1" x14ac:dyDescent="0.2">
      <c r="B16" s="126" t="s">
        <v>43</v>
      </c>
      <c r="C16" s="108" t="s">
        <v>1</v>
      </c>
      <c r="D16" s="108"/>
      <c r="E16" s="108"/>
      <c r="F16" s="108"/>
      <c r="G16" s="132"/>
      <c r="H16" s="132"/>
      <c r="I16" s="132"/>
      <c r="J16" s="132"/>
      <c r="K16" s="132"/>
      <c r="L16" s="132"/>
      <c r="M16" s="132"/>
      <c r="N16" s="132"/>
      <c r="O16" s="132"/>
      <c r="P16" s="132"/>
      <c r="Q16" s="132"/>
      <c r="R16" s="132"/>
      <c r="S16" s="132"/>
      <c r="T16" s="132"/>
      <c r="U16" s="133"/>
    </row>
    <row r="17" spans="1:56" ht="18.75" customHeight="1" x14ac:dyDescent="0.2">
      <c r="B17" s="127"/>
      <c r="C17" s="95" t="s">
        <v>3</v>
      </c>
      <c r="D17" s="95"/>
      <c r="E17" s="95"/>
      <c r="F17" s="95"/>
      <c r="G17" s="123"/>
      <c r="H17" s="123"/>
      <c r="I17" s="123"/>
      <c r="J17" s="123"/>
      <c r="K17" s="123"/>
      <c r="L17" s="123"/>
      <c r="M17" s="123"/>
      <c r="N17" s="123"/>
      <c r="O17" s="123"/>
      <c r="P17" s="123"/>
      <c r="Q17" s="123"/>
      <c r="R17" s="123"/>
      <c r="S17" s="123"/>
      <c r="T17" s="123"/>
      <c r="U17" s="124"/>
    </row>
    <row r="18" spans="1:56" ht="18.75" customHeight="1" x14ac:dyDescent="0.2">
      <c r="B18" s="127"/>
      <c r="C18" s="99" t="s">
        <v>289</v>
      </c>
      <c r="D18" s="100"/>
      <c r="E18" s="100"/>
      <c r="F18" s="101"/>
      <c r="G18" s="102"/>
      <c r="H18" s="103"/>
      <c r="I18" s="103"/>
      <c r="J18" s="103"/>
      <c r="K18" s="103"/>
      <c r="L18" s="103"/>
      <c r="M18" s="103"/>
      <c r="N18" s="103"/>
      <c r="O18" s="103"/>
      <c r="P18" s="103"/>
      <c r="Q18" s="103"/>
      <c r="R18" s="103"/>
      <c r="S18" s="103"/>
      <c r="T18" s="103"/>
      <c r="U18" s="104"/>
      <c r="V18" s="2" t="s">
        <v>292</v>
      </c>
      <c r="AU18" s="10" t="s">
        <v>290</v>
      </c>
      <c r="AV18" s="10" t="s">
        <v>291</v>
      </c>
    </row>
    <row r="19" spans="1:56" ht="18.75" customHeight="1" x14ac:dyDescent="0.2">
      <c r="B19" s="127"/>
      <c r="C19" s="95" t="s">
        <v>4</v>
      </c>
      <c r="D19" s="95"/>
      <c r="E19" s="95"/>
      <c r="F19" s="95"/>
      <c r="G19" s="107" t="s">
        <v>5</v>
      </c>
      <c r="H19" s="107"/>
      <c r="I19" s="107"/>
      <c r="J19" s="107"/>
      <c r="K19" s="107"/>
      <c r="L19" s="95" t="s">
        <v>6</v>
      </c>
      <c r="M19" s="95"/>
      <c r="N19" s="107"/>
      <c r="O19" s="107"/>
      <c r="P19" s="95" t="s">
        <v>7</v>
      </c>
      <c r="Q19" s="95"/>
      <c r="R19" s="107"/>
      <c r="S19" s="107"/>
      <c r="T19" s="95" t="s">
        <v>8</v>
      </c>
      <c r="U19" s="110"/>
      <c r="V19" s="2" t="s">
        <v>9</v>
      </c>
      <c r="AU19" s="10" t="s">
        <v>25</v>
      </c>
      <c r="AV19" s="10" t="s">
        <v>26</v>
      </c>
      <c r="AW19" s="10" t="s">
        <v>27</v>
      </c>
      <c r="AX19" s="10" t="s">
        <v>28</v>
      </c>
      <c r="AY19" s="10" t="s">
        <v>29</v>
      </c>
    </row>
    <row r="20" spans="1:56" ht="18.75" customHeight="1" x14ac:dyDescent="0.2">
      <c r="B20" s="127"/>
      <c r="C20" s="95" t="s">
        <v>10</v>
      </c>
      <c r="D20" s="95"/>
      <c r="E20" s="95"/>
      <c r="F20" s="95"/>
      <c r="G20" s="107"/>
      <c r="H20" s="107"/>
      <c r="I20" s="107"/>
      <c r="J20" s="107"/>
      <c r="K20" s="107"/>
      <c r="L20" s="107"/>
      <c r="M20" s="107"/>
      <c r="N20" s="107"/>
      <c r="O20" s="107"/>
      <c r="P20" s="107"/>
      <c r="Q20" s="107"/>
      <c r="R20" s="107"/>
      <c r="S20" s="107"/>
      <c r="T20" s="107"/>
      <c r="U20" s="111"/>
      <c r="V20" s="2" t="s">
        <v>11</v>
      </c>
    </row>
    <row r="21" spans="1:56" ht="18.75" customHeight="1" x14ac:dyDescent="0.2">
      <c r="B21" s="127"/>
      <c r="C21" s="95" t="s">
        <v>24</v>
      </c>
      <c r="D21" s="95"/>
      <c r="E21" s="95"/>
      <c r="F21" s="95"/>
      <c r="G21" s="99" t="str">
        <f>_xlfn.IFNA(VLOOKUP(G20,郵便番号,2,TRUE),"東京都")</f>
        <v>東京都</v>
      </c>
      <c r="H21" s="100"/>
      <c r="I21" s="101"/>
      <c r="J21" s="139"/>
      <c r="K21" s="140"/>
      <c r="L21" s="140"/>
      <c r="M21" s="140"/>
      <c r="N21" s="140"/>
      <c r="O21" s="140"/>
      <c r="P21" s="140"/>
      <c r="Q21" s="140"/>
      <c r="R21" s="140"/>
      <c r="S21" s="140"/>
      <c r="T21" s="140"/>
      <c r="U21" s="141"/>
    </row>
    <row r="22" spans="1:56" ht="18.75" customHeight="1" x14ac:dyDescent="0.2">
      <c r="B22" s="127"/>
      <c r="C22" s="95"/>
      <c r="D22" s="95"/>
      <c r="E22" s="95"/>
      <c r="F22" s="95"/>
      <c r="G22" s="129"/>
      <c r="H22" s="129"/>
      <c r="I22" s="129"/>
      <c r="J22" s="145"/>
      <c r="K22" s="145"/>
      <c r="L22" s="145"/>
      <c r="M22" s="145"/>
      <c r="N22" s="145"/>
      <c r="O22" s="145"/>
      <c r="P22" s="145"/>
      <c r="Q22" s="145"/>
      <c r="R22" s="145"/>
      <c r="S22" s="145"/>
      <c r="T22" s="145"/>
      <c r="U22" s="146"/>
      <c r="AS22" s="10" t="s">
        <v>333</v>
      </c>
      <c r="AT22" s="10" t="s">
        <v>334</v>
      </c>
    </row>
    <row r="23" spans="1:56" ht="18.75" customHeight="1" thickBot="1" x14ac:dyDescent="0.25">
      <c r="B23" s="128"/>
      <c r="C23" s="109" t="s">
        <v>12</v>
      </c>
      <c r="D23" s="109"/>
      <c r="E23" s="109"/>
      <c r="F23" s="109"/>
      <c r="G23" s="147"/>
      <c r="H23" s="147"/>
      <c r="I23" s="147"/>
      <c r="J23" s="147"/>
      <c r="K23" s="147"/>
      <c r="L23" s="147"/>
      <c r="M23" s="147"/>
      <c r="N23" s="147"/>
      <c r="O23" s="147"/>
      <c r="P23" s="147"/>
      <c r="Q23" s="147"/>
      <c r="R23" s="147"/>
      <c r="S23" s="147"/>
      <c r="T23" s="147"/>
      <c r="U23" s="148"/>
      <c r="V23" s="2" t="s">
        <v>11</v>
      </c>
    </row>
    <row r="24" spans="1:56" ht="18.75" customHeight="1" x14ac:dyDescent="0.2">
      <c r="B24" s="126" t="s">
        <v>267</v>
      </c>
      <c r="C24" s="108" t="s">
        <v>19</v>
      </c>
      <c r="D24" s="108"/>
      <c r="E24" s="108"/>
      <c r="F24" s="108"/>
      <c r="G24" s="137"/>
      <c r="H24" s="137"/>
      <c r="I24" s="137"/>
      <c r="J24" s="137"/>
      <c r="K24" s="137"/>
      <c r="L24" s="137"/>
      <c r="M24" s="137"/>
      <c r="N24" s="108" t="s">
        <v>15</v>
      </c>
      <c r="O24" s="108"/>
      <c r="P24" s="108"/>
      <c r="Q24" s="108"/>
      <c r="R24" s="108"/>
      <c r="S24" s="108"/>
      <c r="T24" s="137"/>
      <c r="U24" s="138"/>
      <c r="V24" s="2" t="s">
        <v>335</v>
      </c>
      <c r="AU24" s="10" t="s">
        <v>30</v>
      </c>
      <c r="AV24" s="10" t="s">
        <v>31</v>
      </c>
      <c r="AW24" s="10" t="s">
        <v>32</v>
      </c>
      <c r="AX24" s="10" t="s">
        <v>33</v>
      </c>
      <c r="AY24" s="10" t="s">
        <v>34</v>
      </c>
      <c r="AZ24" s="10" t="s">
        <v>337</v>
      </c>
      <c r="BA24" s="10" t="s">
        <v>35</v>
      </c>
      <c r="BB24" s="10" t="s">
        <v>338</v>
      </c>
      <c r="BC24" s="10" t="s">
        <v>36</v>
      </c>
      <c r="BD24" s="10" t="s">
        <v>37</v>
      </c>
    </row>
    <row r="25" spans="1:56" ht="18.75" customHeight="1" x14ac:dyDescent="0.2">
      <c r="B25" s="127"/>
      <c r="C25" s="95" t="s">
        <v>20</v>
      </c>
      <c r="D25" s="95"/>
      <c r="E25" s="95"/>
      <c r="F25" s="95"/>
      <c r="G25" s="123"/>
      <c r="H25" s="123"/>
      <c r="I25" s="123"/>
      <c r="J25" s="123"/>
      <c r="K25" s="95" t="s">
        <v>21</v>
      </c>
      <c r="L25" s="95"/>
      <c r="M25" s="95"/>
      <c r="N25" s="123"/>
      <c r="O25" s="123"/>
      <c r="P25" s="123"/>
      <c r="Q25" s="95" t="s">
        <v>22</v>
      </c>
      <c r="R25" s="95"/>
      <c r="S25" s="95"/>
      <c r="T25" s="123"/>
      <c r="U25" s="124"/>
    </row>
    <row r="26" spans="1:56" ht="18.75" customHeight="1" x14ac:dyDescent="0.2">
      <c r="B26" s="127"/>
      <c r="C26" s="95" t="s">
        <v>13</v>
      </c>
      <c r="D26" s="95"/>
      <c r="E26" s="95"/>
      <c r="F26" s="95"/>
      <c r="G26" s="123"/>
      <c r="H26" s="123"/>
      <c r="I26" s="123"/>
      <c r="J26" s="123"/>
      <c r="K26" s="123"/>
      <c r="L26" s="123"/>
      <c r="M26" s="123"/>
      <c r="N26" s="123"/>
      <c r="O26" s="123"/>
      <c r="P26" s="123"/>
      <c r="Q26" s="123"/>
      <c r="R26" s="123"/>
      <c r="S26" s="123"/>
      <c r="T26" s="123"/>
      <c r="U26" s="124"/>
      <c r="V26" s="2" t="s">
        <v>336</v>
      </c>
    </row>
    <row r="27" spans="1:56" ht="18.75" customHeight="1" x14ac:dyDescent="0.2">
      <c r="B27" s="127"/>
      <c r="C27" s="95" t="s">
        <v>14</v>
      </c>
      <c r="D27" s="95"/>
      <c r="E27" s="95"/>
      <c r="F27" s="95"/>
      <c r="G27" s="107"/>
      <c r="H27" s="107"/>
      <c r="I27" s="107"/>
      <c r="J27" s="107"/>
      <c r="K27" s="107"/>
      <c r="L27" s="107"/>
      <c r="M27" s="107"/>
      <c r="N27" s="107"/>
      <c r="O27" s="107"/>
      <c r="P27" s="107"/>
      <c r="Q27" s="107"/>
      <c r="R27" s="107"/>
      <c r="S27" s="107"/>
      <c r="T27" s="107"/>
      <c r="U27" s="111"/>
    </row>
    <row r="28" spans="1:56" ht="18.75" customHeight="1" thickBot="1" x14ac:dyDescent="0.25">
      <c r="B28" s="128"/>
      <c r="C28" s="154" t="s">
        <v>23</v>
      </c>
      <c r="D28" s="154"/>
      <c r="E28" s="154"/>
      <c r="F28" s="154"/>
      <c r="G28" s="154"/>
      <c r="H28" s="154"/>
      <c r="I28" s="154"/>
      <c r="J28" s="154"/>
      <c r="K28" s="154"/>
      <c r="L28" s="154"/>
      <c r="M28" s="154"/>
      <c r="N28" s="154"/>
      <c r="O28" s="154"/>
      <c r="P28" s="154"/>
      <c r="Q28" s="121"/>
      <c r="R28" s="121"/>
      <c r="S28" s="121"/>
      <c r="T28" s="121"/>
      <c r="U28" s="122"/>
      <c r="V28" s="2" t="s">
        <v>101</v>
      </c>
      <c r="AU28" s="10" t="s">
        <v>39</v>
      </c>
      <c r="AV28" s="10" t="s">
        <v>40</v>
      </c>
      <c r="AW28" s="10" t="s">
        <v>41</v>
      </c>
    </row>
    <row r="29" spans="1:56" ht="18.75" customHeight="1" x14ac:dyDescent="0.2">
      <c r="Q29"/>
      <c r="R29"/>
      <c r="S29"/>
      <c r="T29"/>
      <c r="U29"/>
    </row>
    <row r="30" spans="1:56" ht="18.75" customHeight="1" thickBot="1" x14ac:dyDescent="0.25">
      <c r="A30" s="7" t="s">
        <v>268</v>
      </c>
      <c r="B30" s="4"/>
      <c r="C30" s="4"/>
      <c r="D30" s="4"/>
      <c r="E30" s="4"/>
      <c r="F30" s="4"/>
      <c r="G30" s="4"/>
      <c r="H30" s="4"/>
      <c r="I30" s="4"/>
      <c r="J30" s="4"/>
      <c r="K30" s="4"/>
      <c r="L30" s="7"/>
      <c r="M30" s="4"/>
      <c r="N30" s="4"/>
      <c r="O30" s="7"/>
      <c r="P30" s="7"/>
      <c r="Q30" s="7"/>
      <c r="R30" s="7"/>
      <c r="S30" s="7"/>
      <c r="T30"/>
      <c r="U30"/>
    </row>
    <row r="31" spans="1:56" ht="9" customHeight="1" thickTop="1" thickBot="1" x14ac:dyDescent="0.25">
      <c r="Q31"/>
      <c r="R31"/>
      <c r="S31"/>
      <c r="T31"/>
      <c r="U31"/>
    </row>
    <row r="32" spans="1:56" ht="18.75" customHeight="1" x14ac:dyDescent="0.2">
      <c r="B32" s="112" t="s">
        <v>269</v>
      </c>
      <c r="C32" s="115" t="s">
        <v>44</v>
      </c>
      <c r="D32" s="116"/>
      <c r="E32" s="116"/>
      <c r="F32" s="116"/>
      <c r="G32" s="116"/>
      <c r="H32" s="116"/>
      <c r="I32" s="116"/>
      <c r="J32" s="116"/>
      <c r="K32" s="116"/>
      <c r="L32" s="116"/>
      <c r="M32" s="116"/>
      <c r="N32" s="116"/>
      <c r="O32" s="116"/>
      <c r="P32" s="117"/>
      <c r="Q32" s="137"/>
      <c r="R32" s="137"/>
      <c r="S32" s="137"/>
      <c r="T32" s="137"/>
      <c r="U32" s="138"/>
      <c r="AU32" s="10" t="s">
        <v>46</v>
      </c>
      <c r="AV32" s="10" t="s">
        <v>47</v>
      </c>
    </row>
    <row r="33" spans="1:54" ht="18.75" customHeight="1" x14ac:dyDescent="0.2">
      <c r="B33" s="113"/>
      <c r="C33" s="118" t="s">
        <v>45</v>
      </c>
      <c r="D33" s="119"/>
      <c r="E33" s="119"/>
      <c r="F33" s="119"/>
      <c r="G33" s="119"/>
      <c r="H33" s="119"/>
      <c r="I33" s="119"/>
      <c r="J33" s="119"/>
      <c r="K33" s="119"/>
      <c r="L33" s="119"/>
      <c r="M33" s="119"/>
      <c r="N33" s="119"/>
      <c r="O33" s="119"/>
      <c r="P33" s="120"/>
      <c r="Q33" s="107"/>
      <c r="R33" s="107"/>
      <c r="S33" s="107"/>
      <c r="T33" s="107"/>
      <c r="U33" s="111"/>
    </row>
    <row r="34" spans="1:54" ht="18.75" customHeight="1" x14ac:dyDescent="0.2">
      <c r="B34" s="113"/>
      <c r="C34" s="95" t="s">
        <v>1</v>
      </c>
      <c r="D34" s="95"/>
      <c r="E34" s="95"/>
      <c r="F34" s="95"/>
      <c r="G34" s="97"/>
      <c r="H34" s="97"/>
      <c r="I34" s="97"/>
      <c r="J34" s="97"/>
      <c r="K34" s="97"/>
      <c r="L34" s="97"/>
      <c r="M34" s="97"/>
      <c r="N34" s="97"/>
      <c r="O34" s="97"/>
      <c r="P34" s="97"/>
      <c r="Q34" s="97"/>
      <c r="R34" s="97"/>
      <c r="S34" s="97"/>
      <c r="T34" s="97"/>
      <c r="U34" s="125"/>
    </row>
    <row r="35" spans="1:54" ht="18.75" customHeight="1" x14ac:dyDescent="0.2">
      <c r="B35" s="113"/>
      <c r="C35" s="95" t="s">
        <v>3</v>
      </c>
      <c r="D35" s="95"/>
      <c r="E35" s="95"/>
      <c r="F35" s="95"/>
      <c r="G35" s="97"/>
      <c r="H35" s="97"/>
      <c r="I35" s="97"/>
      <c r="J35" s="97"/>
      <c r="K35" s="97"/>
      <c r="L35" s="97"/>
      <c r="M35" s="97"/>
      <c r="N35" s="97"/>
      <c r="O35" s="97"/>
      <c r="P35" s="97"/>
      <c r="Q35" s="97"/>
      <c r="R35" s="97"/>
      <c r="S35" s="97"/>
      <c r="T35" s="97"/>
      <c r="U35" s="125"/>
    </row>
    <row r="36" spans="1:54" ht="18.75" customHeight="1" x14ac:dyDescent="0.2">
      <c r="B36" s="113"/>
      <c r="C36" s="95" t="s">
        <v>10</v>
      </c>
      <c r="D36" s="95"/>
      <c r="E36" s="95"/>
      <c r="F36" s="95"/>
      <c r="G36" s="97"/>
      <c r="H36" s="97"/>
      <c r="I36" s="97"/>
      <c r="J36" s="97"/>
      <c r="K36" s="97"/>
      <c r="L36" s="97"/>
      <c r="M36" s="97"/>
      <c r="N36" s="97"/>
      <c r="O36" s="97"/>
      <c r="P36" s="97"/>
      <c r="Q36" s="97"/>
      <c r="R36" s="97"/>
      <c r="S36" s="97"/>
      <c r="T36" s="97"/>
      <c r="U36" s="125"/>
      <c r="V36" s="2" t="s">
        <v>11</v>
      </c>
    </row>
    <row r="37" spans="1:54" ht="18.75" customHeight="1" x14ac:dyDescent="0.2">
      <c r="B37" s="113"/>
      <c r="C37" s="95" t="s">
        <v>24</v>
      </c>
      <c r="D37" s="95"/>
      <c r="E37" s="95"/>
      <c r="F37" s="95"/>
      <c r="G37" s="142" t="str">
        <f>_xlfn.IFNA(VLOOKUP(G36,郵便番号,2,TRUE),"東京都")</f>
        <v>東京都</v>
      </c>
      <c r="H37" s="143"/>
      <c r="I37" s="144"/>
      <c r="J37" s="134"/>
      <c r="K37" s="135"/>
      <c r="L37" s="135"/>
      <c r="M37" s="135"/>
      <c r="N37" s="135"/>
      <c r="O37" s="135"/>
      <c r="P37" s="135"/>
      <c r="Q37" s="135"/>
      <c r="R37" s="135"/>
      <c r="S37" s="135"/>
      <c r="T37" s="135"/>
      <c r="U37" s="136"/>
    </row>
    <row r="38" spans="1:54" ht="18.75" customHeight="1" x14ac:dyDescent="0.2">
      <c r="B38" s="113"/>
      <c r="C38" s="95"/>
      <c r="D38" s="95"/>
      <c r="E38" s="95"/>
      <c r="F38" s="95"/>
      <c r="G38" s="129" t="s">
        <v>38</v>
      </c>
      <c r="H38" s="129"/>
      <c r="I38" s="129"/>
      <c r="J38" s="130"/>
      <c r="K38" s="130"/>
      <c r="L38" s="130"/>
      <c r="M38" s="130"/>
      <c r="N38" s="130"/>
      <c r="O38" s="130"/>
      <c r="P38" s="130"/>
      <c r="Q38" s="130"/>
      <c r="R38" s="130"/>
      <c r="S38" s="130"/>
      <c r="T38" s="130"/>
      <c r="U38" s="131"/>
    </row>
    <row r="39" spans="1:54" ht="18.75" customHeight="1" thickBot="1" x14ac:dyDescent="0.25">
      <c r="B39" s="114"/>
      <c r="C39" s="109" t="s">
        <v>12</v>
      </c>
      <c r="D39" s="109"/>
      <c r="E39" s="109"/>
      <c r="F39" s="109"/>
      <c r="G39" s="121"/>
      <c r="H39" s="121"/>
      <c r="I39" s="121"/>
      <c r="J39" s="121"/>
      <c r="K39" s="121"/>
      <c r="L39" s="121"/>
      <c r="M39" s="121"/>
      <c r="N39" s="121"/>
      <c r="O39" s="121"/>
      <c r="P39" s="121"/>
      <c r="Q39" s="121"/>
      <c r="R39" s="121"/>
      <c r="S39" s="121"/>
      <c r="T39" s="121"/>
      <c r="U39" s="122"/>
      <c r="V39" s="2" t="s">
        <v>11</v>
      </c>
    </row>
    <row r="40" spans="1:54" ht="18.75" customHeight="1" x14ac:dyDescent="0.2">
      <c r="Q40"/>
      <c r="R40"/>
      <c r="S40"/>
      <c r="T40"/>
      <c r="U40"/>
    </row>
    <row r="41" spans="1:54" ht="18.75" customHeight="1" thickBot="1" x14ac:dyDescent="0.25">
      <c r="A41" s="7" t="s">
        <v>265</v>
      </c>
      <c r="B41" s="4"/>
      <c r="C41" s="4"/>
      <c r="D41" s="4"/>
      <c r="E41" s="4"/>
      <c r="F41" s="4"/>
      <c r="G41" s="4"/>
      <c r="H41" s="4"/>
      <c r="I41" s="4"/>
      <c r="J41" s="4"/>
      <c r="K41"/>
      <c r="L41"/>
      <c r="M41"/>
      <c r="N41"/>
      <c r="O41"/>
      <c r="P41" s="3"/>
      <c r="Q41"/>
      <c r="R41"/>
      <c r="S41"/>
      <c r="T41"/>
      <c r="U41"/>
    </row>
    <row r="42" spans="1:54" ht="10.5" customHeight="1" thickTop="1" thickBot="1" x14ac:dyDescent="0.25">
      <c r="A42" s="8"/>
      <c r="L42" s="8"/>
      <c r="P42" s="3"/>
      <c r="Q42"/>
      <c r="R42"/>
      <c r="S42"/>
      <c r="T42"/>
      <c r="U42"/>
    </row>
    <row r="43" spans="1:54" ht="18.75" customHeight="1" x14ac:dyDescent="0.2">
      <c r="B43" s="126" t="s">
        <v>266</v>
      </c>
      <c r="C43" s="108" t="s">
        <v>42</v>
      </c>
      <c r="D43" s="108"/>
      <c r="E43" s="108"/>
      <c r="F43" s="108"/>
      <c r="G43" s="5" t="s">
        <v>16</v>
      </c>
      <c r="H43" s="176" t="s">
        <v>340</v>
      </c>
      <c r="I43" s="176"/>
      <c r="J43" s="176"/>
      <c r="K43" s="176"/>
      <c r="L43" s="176"/>
      <c r="M43" s="176"/>
      <c r="N43" s="176"/>
      <c r="O43" s="176"/>
      <c r="P43" s="176"/>
      <c r="Q43" s="176"/>
      <c r="R43" s="176"/>
      <c r="S43" s="176"/>
      <c r="T43" s="176"/>
      <c r="U43" s="177"/>
    </row>
    <row r="44" spans="1:54" ht="18.75" customHeight="1" x14ac:dyDescent="0.2">
      <c r="B44" s="127"/>
      <c r="C44" s="95"/>
      <c r="D44" s="95"/>
      <c r="E44" s="95"/>
      <c r="F44" s="95"/>
      <c r="G44" s="6" t="s">
        <v>17</v>
      </c>
      <c r="H44" s="105"/>
      <c r="I44" s="105"/>
      <c r="J44" s="105"/>
      <c r="K44" s="105"/>
      <c r="L44" s="105"/>
      <c r="M44" s="105"/>
      <c r="N44" s="105"/>
      <c r="O44" s="105"/>
      <c r="P44" s="105"/>
      <c r="Q44" s="105"/>
      <c r="R44" s="105"/>
      <c r="S44" s="105"/>
      <c r="T44" s="105"/>
      <c r="U44" s="106"/>
    </row>
    <row r="45" spans="1:54" ht="18.75" customHeight="1" x14ac:dyDescent="0.2">
      <c r="B45" s="127"/>
      <c r="C45" s="95"/>
      <c r="D45" s="95"/>
      <c r="E45" s="95"/>
      <c r="F45" s="95"/>
      <c r="G45" s="6" t="s">
        <v>18</v>
      </c>
      <c r="H45" s="105"/>
      <c r="I45" s="105"/>
      <c r="J45" s="105"/>
      <c r="K45" s="105"/>
      <c r="L45" s="105"/>
      <c r="M45" s="105"/>
      <c r="N45" s="105"/>
      <c r="O45" s="105"/>
      <c r="P45" s="105"/>
      <c r="Q45" s="105"/>
      <c r="R45" s="105"/>
      <c r="S45" s="105"/>
      <c r="T45" s="105"/>
      <c r="U45" s="106"/>
    </row>
    <row r="46" spans="1:54" ht="19.5" customHeight="1" x14ac:dyDescent="0.2">
      <c r="B46" s="127"/>
      <c r="C46" s="95" t="s">
        <v>119</v>
      </c>
      <c r="D46" s="95"/>
      <c r="E46" s="95"/>
      <c r="F46" s="95"/>
      <c r="G46" s="95"/>
      <c r="H46" s="145"/>
      <c r="I46" s="145"/>
      <c r="J46" s="145"/>
      <c r="K46" s="145"/>
      <c r="L46" s="145"/>
      <c r="M46" s="145"/>
      <c r="N46" s="145"/>
      <c r="O46" s="145"/>
      <c r="P46" s="145"/>
      <c r="Q46" s="145"/>
      <c r="R46" s="145"/>
      <c r="S46" s="145"/>
      <c r="T46" s="145"/>
      <c r="U46" s="146"/>
      <c r="V46" s="2" t="s">
        <v>150</v>
      </c>
      <c r="AU46" s="10" t="s">
        <v>123</v>
      </c>
      <c r="AV46" s="10" t="s">
        <v>124</v>
      </c>
      <c r="AW46" s="10" t="s">
        <v>125</v>
      </c>
      <c r="AX46" s="10" t="s">
        <v>126</v>
      </c>
      <c r="AY46" s="10" t="s">
        <v>127</v>
      </c>
      <c r="AZ46" s="10" t="s">
        <v>128</v>
      </c>
      <c r="BA46" s="10" t="s">
        <v>129</v>
      </c>
      <c r="BB46" s="10" t="s">
        <v>130</v>
      </c>
    </row>
    <row r="47" spans="1:54" ht="19.5" customHeight="1" x14ac:dyDescent="0.2">
      <c r="B47" s="127"/>
      <c r="C47" s="149" t="s">
        <v>120</v>
      </c>
      <c r="D47" s="149"/>
      <c r="E47" s="149"/>
      <c r="F47" s="149"/>
      <c r="G47" s="149"/>
      <c r="H47" s="150"/>
      <c r="I47" s="150"/>
      <c r="J47" s="150"/>
      <c r="K47" s="150"/>
      <c r="L47" s="150"/>
      <c r="M47" s="150"/>
      <c r="N47" s="150"/>
      <c r="O47" s="150"/>
      <c r="P47" s="150"/>
      <c r="Q47" s="150"/>
      <c r="R47" s="150"/>
      <c r="S47" s="150"/>
      <c r="T47" s="150"/>
      <c r="U47" s="151"/>
      <c r="V47" s="2" t="s">
        <v>150</v>
      </c>
      <c r="AU47" s="10" t="s">
        <v>131</v>
      </c>
      <c r="AV47" s="10" t="s">
        <v>132</v>
      </c>
      <c r="AW47" s="10" t="s">
        <v>133</v>
      </c>
      <c r="AX47" s="10" t="s">
        <v>134</v>
      </c>
      <c r="AY47" s="10" t="s">
        <v>135</v>
      </c>
      <c r="AZ47" s="10" t="s">
        <v>136</v>
      </c>
      <c r="BA47" s="10" t="s">
        <v>137</v>
      </c>
      <c r="BB47" s="10" t="s">
        <v>138</v>
      </c>
    </row>
    <row r="48" spans="1:54" ht="19.5" customHeight="1" x14ac:dyDescent="0.2">
      <c r="B48" s="127"/>
      <c r="C48" s="149" t="s">
        <v>121</v>
      </c>
      <c r="D48" s="149"/>
      <c r="E48" s="149"/>
      <c r="F48" s="149"/>
      <c r="G48" s="149"/>
      <c r="H48" s="150"/>
      <c r="I48" s="150"/>
      <c r="J48" s="150"/>
      <c r="K48" s="150"/>
      <c r="L48" s="150"/>
      <c r="M48" s="150"/>
      <c r="N48" s="150"/>
      <c r="O48" s="150"/>
      <c r="P48" s="150"/>
      <c r="Q48" s="150"/>
      <c r="R48" s="150"/>
      <c r="S48" s="150"/>
      <c r="T48" s="150"/>
      <c r="U48" s="151"/>
      <c r="V48" s="2" t="s">
        <v>150</v>
      </c>
      <c r="AU48" s="10" t="s">
        <v>123</v>
      </c>
      <c r="AV48" s="10" t="s">
        <v>139</v>
      </c>
      <c r="AW48" s="10" t="s">
        <v>140</v>
      </c>
      <c r="AX48" s="10" t="s">
        <v>141</v>
      </c>
      <c r="AY48" s="10" t="s">
        <v>142</v>
      </c>
      <c r="AZ48" s="10" t="s">
        <v>143</v>
      </c>
      <c r="BA48" s="10" t="s">
        <v>144</v>
      </c>
    </row>
    <row r="49" spans="1:51" ht="19.5" customHeight="1" x14ac:dyDescent="0.2">
      <c r="B49" s="127"/>
      <c r="C49" s="149" t="s">
        <v>122</v>
      </c>
      <c r="D49" s="95"/>
      <c r="E49" s="95"/>
      <c r="F49" s="95"/>
      <c r="G49" s="95"/>
      <c r="H49" s="152"/>
      <c r="I49" s="152"/>
      <c r="J49" s="152"/>
      <c r="K49" s="152"/>
      <c r="L49" s="152"/>
      <c r="M49" s="152"/>
      <c r="N49" s="152"/>
      <c r="O49" s="152"/>
      <c r="P49" s="152"/>
      <c r="Q49" s="152"/>
      <c r="R49" s="152"/>
      <c r="S49" s="152"/>
      <c r="T49" s="152"/>
      <c r="U49" s="153"/>
      <c r="V49" s="2" t="s">
        <v>150</v>
      </c>
      <c r="AU49" s="10" t="s">
        <v>297</v>
      </c>
      <c r="AV49" s="10" t="s">
        <v>151</v>
      </c>
      <c r="AW49" s="10" t="s">
        <v>298</v>
      </c>
    </row>
    <row r="50" spans="1:51" ht="19.5" customHeight="1" x14ac:dyDescent="0.2">
      <c r="B50" s="127"/>
      <c r="C50" s="95"/>
      <c r="D50" s="95"/>
      <c r="E50" s="95"/>
      <c r="F50" s="95"/>
      <c r="G50" s="95"/>
      <c r="H50" s="152"/>
      <c r="I50" s="152"/>
      <c r="J50" s="152"/>
      <c r="K50" s="152"/>
      <c r="L50" s="152"/>
      <c r="M50" s="152"/>
      <c r="N50" s="152"/>
      <c r="O50" s="152"/>
      <c r="P50" s="152"/>
      <c r="Q50" s="152"/>
      <c r="R50" s="152"/>
      <c r="S50" s="152"/>
      <c r="T50" s="152"/>
      <c r="U50" s="153"/>
      <c r="V50" s="2" t="s">
        <v>150</v>
      </c>
      <c r="AU50" s="10" t="s">
        <v>145</v>
      </c>
      <c r="AV50" s="10" t="s">
        <v>146</v>
      </c>
      <c r="AW50" s="10" t="s">
        <v>147</v>
      </c>
      <c r="AX50" s="10" t="s">
        <v>148</v>
      </c>
      <c r="AY50" s="10" t="s">
        <v>149</v>
      </c>
    </row>
    <row r="51" spans="1:51" ht="19.5" customHeight="1" x14ac:dyDescent="0.2">
      <c r="B51" s="127"/>
      <c r="C51" s="95"/>
      <c r="D51" s="95"/>
      <c r="E51" s="95"/>
      <c r="F51" s="95"/>
      <c r="G51" s="95"/>
      <c r="H51" s="162" t="str">
        <f>IF(H50=AX50,"医療機関名","施設名")</f>
        <v>施設名</v>
      </c>
      <c r="I51" s="162"/>
      <c r="J51" s="162"/>
      <c r="K51" s="163"/>
      <c r="L51" s="163"/>
      <c r="M51" s="163"/>
      <c r="N51" s="163"/>
      <c r="O51" s="163"/>
      <c r="P51" s="163"/>
      <c r="Q51" s="163"/>
      <c r="R51" s="163"/>
      <c r="S51" s="163"/>
      <c r="T51" s="163"/>
      <c r="U51" s="164"/>
      <c r="V51" s="2" t="str">
        <f xml:space="preserve"> "　※" &amp; IF(H50=AX50,"入院の医療機関名","施設名") &amp; "を入力してください。"</f>
        <v>　※施設名を入力してください。</v>
      </c>
    </row>
    <row r="52" spans="1:51" ht="19.5" customHeight="1" x14ac:dyDescent="0.2">
      <c r="B52" s="127"/>
      <c r="C52" s="95" t="s">
        <v>262</v>
      </c>
      <c r="D52" s="95"/>
      <c r="E52" s="95"/>
      <c r="F52" s="95"/>
      <c r="G52" s="95"/>
      <c r="H52" s="162" t="s">
        <v>263</v>
      </c>
      <c r="I52" s="162"/>
      <c r="J52" s="162"/>
      <c r="K52" s="167"/>
      <c r="L52" s="168"/>
      <c r="M52" s="168"/>
      <c r="N52" s="168"/>
      <c r="O52" s="168"/>
      <c r="P52" s="168"/>
      <c r="Q52" s="168"/>
      <c r="R52" s="168"/>
      <c r="S52" s="168"/>
      <c r="T52" s="168"/>
      <c r="U52" s="169"/>
      <c r="V52" s="2" t="s">
        <v>339</v>
      </c>
    </row>
    <row r="53" spans="1:51" ht="19.5" customHeight="1" thickBot="1" x14ac:dyDescent="0.25">
      <c r="B53" s="128"/>
      <c r="C53" s="109"/>
      <c r="D53" s="109"/>
      <c r="E53" s="109"/>
      <c r="F53" s="109"/>
      <c r="G53" s="109"/>
      <c r="H53" s="170" t="s">
        <v>261</v>
      </c>
      <c r="I53" s="170"/>
      <c r="J53" s="170"/>
      <c r="K53" s="171"/>
      <c r="L53" s="171"/>
      <c r="M53" s="172"/>
      <c r="N53" s="173" t="s">
        <v>264</v>
      </c>
      <c r="O53" s="174"/>
      <c r="P53" s="174"/>
      <c r="Q53" s="174"/>
      <c r="R53" s="174"/>
      <c r="S53" s="174"/>
      <c r="T53" s="174"/>
      <c r="U53" s="175"/>
      <c r="V53" s="2" t="s">
        <v>270</v>
      </c>
    </row>
    <row r="55" spans="1:51" ht="18.75" customHeight="1" thickBot="1" x14ac:dyDescent="0.25">
      <c r="A55" s="7" t="s">
        <v>278</v>
      </c>
      <c r="B55" s="4"/>
      <c r="C55" s="4"/>
      <c r="D55" s="4"/>
      <c r="E55" s="4"/>
      <c r="F55" s="4"/>
      <c r="G55" s="4"/>
      <c r="H55" s="4"/>
      <c r="I55"/>
      <c r="J55"/>
      <c r="K55"/>
      <c r="L55"/>
      <c r="AC55" s="9"/>
    </row>
    <row r="56" spans="1:51" ht="8.25" customHeight="1" thickTop="1" x14ac:dyDescent="0.2"/>
    <row r="57" spans="1:51" ht="62.25" customHeight="1" x14ac:dyDescent="0.15">
      <c r="B57" s="166" t="s">
        <v>281</v>
      </c>
      <c r="C57" s="166"/>
      <c r="D57" s="166"/>
      <c r="E57" s="166"/>
      <c r="F57" s="166"/>
      <c r="G57" s="166"/>
      <c r="H57" s="166"/>
      <c r="I57" s="166"/>
      <c r="J57" s="166"/>
      <c r="K57" s="166"/>
      <c r="L57" s="166"/>
      <c r="M57" s="166"/>
      <c r="N57" s="166"/>
      <c r="O57" s="166"/>
      <c r="P57" s="166"/>
      <c r="Q57" s="166"/>
      <c r="R57" s="166"/>
      <c r="S57" s="166"/>
      <c r="T57" s="166"/>
      <c r="U57" s="166"/>
      <c r="V57" s="2" t="s">
        <v>279</v>
      </c>
    </row>
    <row r="58" spans="1:51" ht="29.25" customHeight="1" x14ac:dyDescent="0.2">
      <c r="B58" s="98" t="s">
        <v>280</v>
      </c>
      <c r="C58" s="98"/>
      <c r="D58" s="98"/>
      <c r="E58" s="98"/>
      <c r="F58" s="98"/>
      <c r="G58" s="98"/>
      <c r="H58" s="98"/>
      <c r="I58" s="98"/>
      <c r="J58" s="98"/>
      <c r="K58" s="98"/>
      <c r="L58" s="98"/>
      <c r="M58" s="98"/>
      <c r="N58" s="98"/>
      <c r="O58" s="98"/>
      <c r="P58" s="98"/>
      <c r="Q58" s="98"/>
      <c r="R58" s="98"/>
      <c r="S58" s="98"/>
      <c r="T58" s="98"/>
      <c r="U58" s="98"/>
    </row>
    <row r="59" spans="1:51" ht="6" customHeight="1" thickBot="1" x14ac:dyDescent="0.25"/>
    <row r="60" spans="1:51" ht="18.75" customHeight="1" x14ac:dyDescent="0.2">
      <c r="B60" s="155" t="s">
        <v>100</v>
      </c>
      <c r="C60" s="108"/>
      <c r="D60" s="108"/>
      <c r="E60" s="108"/>
      <c r="F60" s="108"/>
      <c r="G60" s="157" t="str">
        <f>IF(J60="","令和又は西暦",IF(J60&lt;20,"令和","西暦"))</f>
        <v>令和又は西暦</v>
      </c>
      <c r="H60" s="158"/>
      <c r="I60" s="159"/>
      <c r="J60" s="160"/>
      <c r="K60" s="161"/>
      <c r="L60" s="108" t="s">
        <v>6</v>
      </c>
      <c r="M60" s="108"/>
      <c r="N60" s="137"/>
      <c r="O60" s="137"/>
      <c r="P60" s="108" t="s">
        <v>7</v>
      </c>
      <c r="Q60" s="108"/>
      <c r="R60" s="137"/>
      <c r="S60" s="137"/>
      <c r="T60" s="108" t="s">
        <v>8</v>
      </c>
      <c r="U60" s="165"/>
      <c r="V60" s="2" t="s">
        <v>102</v>
      </c>
    </row>
    <row r="61" spans="1:51" ht="18.75" customHeight="1" thickBot="1" x14ac:dyDescent="0.25">
      <c r="B61" s="156" t="s">
        <v>2</v>
      </c>
      <c r="C61" s="109"/>
      <c r="D61" s="109"/>
      <c r="E61" s="109"/>
      <c r="F61" s="109"/>
      <c r="G61" s="147"/>
      <c r="H61" s="147"/>
      <c r="I61" s="147"/>
      <c r="J61" s="147"/>
      <c r="K61" s="147"/>
      <c r="L61" s="147"/>
      <c r="M61" s="147"/>
      <c r="N61" s="147"/>
      <c r="O61" s="147"/>
      <c r="P61" s="147"/>
      <c r="Q61" s="147"/>
      <c r="R61" s="147"/>
      <c r="S61" s="147"/>
      <c r="T61" s="147"/>
      <c r="U61" s="148"/>
      <c r="V61" s="2" t="s">
        <v>277</v>
      </c>
    </row>
    <row r="63" spans="1:51" ht="18.75" customHeight="1" thickBot="1" x14ac:dyDescent="0.25"/>
    <row r="64" spans="1:51" ht="18.75" customHeight="1" thickTop="1" x14ac:dyDescent="0.2">
      <c r="B64" s="12"/>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4"/>
    </row>
    <row r="65" spans="2:32" ht="18.75" customHeight="1" x14ac:dyDescent="0.2">
      <c r="B65" s="15" t="s">
        <v>103</v>
      </c>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6"/>
    </row>
    <row r="66" spans="2:32" ht="18.75" customHeight="1" x14ac:dyDescent="0.2">
      <c r="B66" s="15" t="s">
        <v>104</v>
      </c>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6"/>
    </row>
    <row r="67" spans="2:32" ht="18.75" customHeight="1" x14ac:dyDescent="0.2">
      <c r="B67" s="15" t="s">
        <v>258</v>
      </c>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6"/>
    </row>
    <row r="68" spans="2:32" ht="18.75" customHeight="1" x14ac:dyDescent="0.2">
      <c r="B68" s="1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6"/>
    </row>
    <row r="69" spans="2:32" ht="18.75" customHeight="1" x14ac:dyDescent="0.2">
      <c r="B69" s="1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6"/>
    </row>
    <row r="70" spans="2:32" ht="18.75" customHeight="1" thickBot="1" x14ac:dyDescent="0.25">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9"/>
    </row>
    <row r="71" spans="2:32" ht="18.75" customHeight="1" thickTop="1" x14ac:dyDescent="0.2"/>
  </sheetData>
  <sheetProtection algorithmName="SHA-512" hashValue="0yP+cE46FQRnq6dNYZxb9NJ0V1ZkwbgYPT9akpyA84tc9yqtHuya+HF2ejEtMS5excO7Wdf4WZCSSHfnTpo2+w==" saltValue="J3xafcqKT4uIfwW4WdtIvw==" spinCount="100000" sheet="1" selectLockedCells="1"/>
  <mergeCells count="101">
    <mergeCell ref="G61:U61"/>
    <mergeCell ref="B60:F60"/>
    <mergeCell ref="B61:F61"/>
    <mergeCell ref="L60:M60"/>
    <mergeCell ref="N60:O60"/>
    <mergeCell ref="G60:I60"/>
    <mergeCell ref="J60:K60"/>
    <mergeCell ref="H51:J51"/>
    <mergeCell ref="K51:U51"/>
    <mergeCell ref="P60:Q60"/>
    <mergeCell ref="R60:S60"/>
    <mergeCell ref="T60:U60"/>
    <mergeCell ref="B57:U57"/>
    <mergeCell ref="K52:U52"/>
    <mergeCell ref="H53:J53"/>
    <mergeCell ref="C52:G53"/>
    <mergeCell ref="K53:M53"/>
    <mergeCell ref="N53:U53"/>
    <mergeCell ref="B43:B53"/>
    <mergeCell ref="H52:J52"/>
    <mergeCell ref="H43:U43"/>
    <mergeCell ref="C43:F45"/>
    <mergeCell ref="G23:U23"/>
    <mergeCell ref="C46:G46"/>
    <mergeCell ref="C47:G47"/>
    <mergeCell ref="C48:G48"/>
    <mergeCell ref="C49:G51"/>
    <mergeCell ref="H46:U46"/>
    <mergeCell ref="H47:U47"/>
    <mergeCell ref="H48:U48"/>
    <mergeCell ref="H49:U49"/>
    <mergeCell ref="H50:U50"/>
    <mergeCell ref="C36:F36"/>
    <mergeCell ref="C37:F38"/>
    <mergeCell ref="C27:F27"/>
    <mergeCell ref="N24:S24"/>
    <mergeCell ref="T24:U24"/>
    <mergeCell ref="G24:M24"/>
    <mergeCell ref="C28:P28"/>
    <mergeCell ref="C26:F26"/>
    <mergeCell ref="B16:B23"/>
    <mergeCell ref="C16:F16"/>
    <mergeCell ref="C17:F17"/>
    <mergeCell ref="C19:F19"/>
    <mergeCell ref="C20:F20"/>
    <mergeCell ref="C21:F22"/>
    <mergeCell ref="C23:F23"/>
    <mergeCell ref="G36:U36"/>
    <mergeCell ref="G38:I38"/>
    <mergeCell ref="J38:U38"/>
    <mergeCell ref="C34:F34"/>
    <mergeCell ref="B24:B28"/>
    <mergeCell ref="G16:U16"/>
    <mergeCell ref="G17:U17"/>
    <mergeCell ref="G20:U20"/>
    <mergeCell ref="Q28:U28"/>
    <mergeCell ref="J37:U37"/>
    <mergeCell ref="Q32:U32"/>
    <mergeCell ref="Q33:U33"/>
    <mergeCell ref="J21:U21"/>
    <mergeCell ref="G37:I37"/>
    <mergeCell ref="G22:I22"/>
    <mergeCell ref="G21:I21"/>
    <mergeCell ref="J22:U22"/>
    <mergeCell ref="B32:B39"/>
    <mergeCell ref="C32:P32"/>
    <mergeCell ref="C33:P33"/>
    <mergeCell ref="G39:U39"/>
    <mergeCell ref="G26:U26"/>
    <mergeCell ref="K25:M25"/>
    <mergeCell ref="G25:J25"/>
    <mergeCell ref="Q25:S25"/>
    <mergeCell ref="N25:P25"/>
    <mergeCell ref="T25:U25"/>
    <mergeCell ref="C35:F35"/>
    <mergeCell ref="G34:U34"/>
    <mergeCell ref="G35:U35"/>
    <mergeCell ref="C10:F10"/>
    <mergeCell ref="G10:L10"/>
    <mergeCell ref="M10:O10"/>
    <mergeCell ref="P10:T10"/>
    <mergeCell ref="C11:F11"/>
    <mergeCell ref="M11:O11"/>
    <mergeCell ref="P11:T11"/>
    <mergeCell ref="B58:U58"/>
    <mergeCell ref="C18:F18"/>
    <mergeCell ref="G18:U18"/>
    <mergeCell ref="G11:L11"/>
    <mergeCell ref="H44:U44"/>
    <mergeCell ref="H45:U45"/>
    <mergeCell ref="G19:H19"/>
    <mergeCell ref="C24:F24"/>
    <mergeCell ref="C25:F25"/>
    <mergeCell ref="I19:K19"/>
    <mergeCell ref="N19:O19"/>
    <mergeCell ref="R19:S19"/>
    <mergeCell ref="L19:M19"/>
    <mergeCell ref="C39:F39"/>
    <mergeCell ref="P19:Q19"/>
    <mergeCell ref="T19:U19"/>
    <mergeCell ref="G27:U27"/>
  </mergeCells>
  <phoneticPr fontId="2"/>
  <conditionalFormatting sqref="G34:U35">
    <cfRule type="expression" dxfId="5" priority="18">
      <formula>$Q$32="異なる"</formula>
    </cfRule>
  </conditionalFormatting>
  <conditionalFormatting sqref="G36:U36 J37:U38 G39:U39">
    <cfRule type="expression" dxfId="4" priority="16">
      <formula>$Q$33="異なる"</formula>
    </cfRule>
  </conditionalFormatting>
  <conditionalFormatting sqref="Q28:U28 Q32:U39">
    <cfRule type="expression" dxfId="3" priority="6">
      <formula>$G$24="後期高齢"</formula>
    </cfRule>
  </conditionalFormatting>
  <conditionalFormatting sqref="K51:U52 K53">
    <cfRule type="expression" dxfId="2" priority="2">
      <formula>LEFT($H$50,1)&gt;="エ"</formula>
    </cfRule>
  </conditionalFormatting>
  <conditionalFormatting sqref="H47:H50">
    <cfRule type="expression" dxfId="1" priority="19">
      <formula>DATEVALUE("R"&amp;#REF! &amp; "/" &amp; #REF! &amp; "/" &amp; #REF!)&lt;NOW()-31</formula>
    </cfRule>
  </conditionalFormatting>
  <conditionalFormatting sqref="K51:K53">
    <cfRule type="expression" dxfId="0" priority="20">
      <formula>#REF!="その他"</formula>
    </cfRule>
  </conditionalFormatting>
  <dataValidations count="26">
    <dataValidation type="list" allowBlank="1" showInputMessage="1" showErrorMessage="1" sqref="G19:H19" xr:uid="{9BF2A488-6DFE-43B4-AC6E-96D36CD8A6FF}">
      <formula1>$AU$19:$AY$19</formula1>
    </dataValidation>
    <dataValidation type="list" allowBlank="1" showInputMessage="1" showErrorMessage="1" sqref="G24:M24" xr:uid="{485E0AB1-A3D5-45A2-9A83-3681328D607B}">
      <formula1>$AU$24:$BD$24</formula1>
    </dataValidation>
    <dataValidation type="list" allowBlank="1" showInputMessage="1" showErrorMessage="1" sqref="Q28:U28 Q34:U39" xr:uid="{9B14BFE8-06F7-4C28-9922-720541FA6F69}">
      <formula1>$AU$28:$AW$28</formula1>
    </dataValidation>
    <dataValidation type="list" allowBlank="1" showInputMessage="1" showErrorMessage="1" sqref="Q32:U33" xr:uid="{6C51A01D-93C5-4D5C-83F5-693DD2D3D4AB}">
      <formula1>$AU$32:$AV$32</formula1>
    </dataValidation>
    <dataValidation type="whole" imeMode="disabled" allowBlank="1" showInputMessage="1" showErrorMessage="1" sqref="N60:O60 N19:O19" xr:uid="{77219F7C-E093-4014-8F87-4EA68C9CD965}">
      <formula1>1</formula1>
      <formula2>12</formula2>
    </dataValidation>
    <dataValidation type="whole" imeMode="disabled" allowBlank="1" showInputMessage="1" showErrorMessage="1" sqref="R60:S60 R19:S19" xr:uid="{13F5891C-EF0A-4D5C-BE34-5947856A07CA}">
      <formula1>1</formula1>
      <formula2>31</formula2>
    </dataValidation>
    <dataValidation type="textLength" imeMode="disabled" allowBlank="1" showInputMessage="1" showErrorMessage="1" sqref="G23:U23 G39:U39" xr:uid="{A72D8F81-8816-4F71-97E8-3BC89879ED50}">
      <formula1>8</formula1>
      <formula2>20</formula2>
    </dataValidation>
    <dataValidation imeMode="fullKatakana" allowBlank="1" showInputMessage="1" showErrorMessage="1" sqref="G35:U35 G17:U17" xr:uid="{2751B625-07FB-4433-B44D-CB5B507093E5}"/>
    <dataValidation type="textLength" imeMode="disabled" allowBlank="1" showInputMessage="1" showErrorMessage="1" sqref="G20:U20 G36:U36" xr:uid="{7B87B327-484E-462E-99C1-F7EB2A5F8628}">
      <formula1>8</formula1>
      <formula2>8</formula2>
    </dataValidation>
    <dataValidation type="whole" imeMode="disabled" allowBlank="1" showInputMessage="1" showErrorMessage="1" sqref="I19:K19" xr:uid="{7C531B2F-D172-4CAC-827E-DBD0219B2331}">
      <formula1>1</formula1>
      <formula2>64</formula2>
    </dataValidation>
    <dataValidation type="list" allowBlank="1" showInputMessage="1" showErrorMessage="1" sqref="H49:U49" xr:uid="{FA19BD5D-F0AE-465A-ADC6-021D6EA7AB46}">
      <formula1>$AU$49:$AW$49</formula1>
    </dataValidation>
    <dataValidation type="list" allowBlank="1" showInputMessage="1" showErrorMessage="1" sqref="H50:U50" xr:uid="{D61F18ED-BA9C-4FE0-8DD3-6217F7C05A6C}">
      <formula1>$AU$50:$AY$50</formula1>
    </dataValidation>
    <dataValidation type="whole" imeMode="disabled" operator="notBetween" allowBlank="1" showInputMessage="1" showErrorMessage="1" sqref="J60:K60" xr:uid="{61E595CF-0479-4E13-8994-EF78C5B73A13}">
      <formula1>20</formula1>
      <formula2>2020</formula2>
    </dataValidation>
    <dataValidation type="textLength" imeMode="disabled" operator="equal" allowBlank="1" showInputMessage="1" showErrorMessage="1" sqref="G11:L11" xr:uid="{7791B29F-81A8-4DD8-A47A-EC4A406A7CDD}">
      <formula1>7</formula1>
    </dataValidation>
    <dataValidation type="textLength" imeMode="disabled" operator="equal" allowBlank="1" showInputMessage="1" showErrorMessage="1" sqref="G26:U26" xr:uid="{E957A227-895F-41D0-8805-5340C46538D6}">
      <formula1>8</formula1>
    </dataValidation>
    <dataValidation type="list" allowBlank="1" showInputMessage="1" showErrorMessage="1" sqref="Q46:U52" xr:uid="{C40B3C52-93BB-4E40-8C13-0FA31EDDD6B6}">
      <formula1>#REF!</formula1>
    </dataValidation>
    <dataValidation type="list" allowBlank="1" showInputMessage="1" showErrorMessage="1" sqref="P11:T11" xr:uid="{9A2135AD-CB88-4767-97BE-2D13C15FDB4F}">
      <formula1>$AU$11:$AY$11</formula1>
    </dataValidation>
    <dataValidation type="list" allowBlank="1" showInputMessage="1" showErrorMessage="1" sqref="G18:U18" xr:uid="{DF9EFA7E-A1E4-4C9A-9AE9-063C0F586F83}">
      <formula1>$AU$18:$AV$18</formula1>
    </dataValidation>
    <dataValidation type="list" imeMode="disabled" operator="equal" allowBlank="1" showInputMessage="1" showErrorMessage="1" sqref="G10:L10" xr:uid="{0CAA76DE-7A7A-4918-9B61-C9DE34B68551}">
      <formula1>$AU$10:$AV$10</formula1>
    </dataValidation>
    <dataValidation type="list" allowBlank="1" showInputMessage="1" showErrorMessage="1" sqref="P10:T10" xr:uid="{7BAF554E-D4F5-43D3-9A66-E6E406459C44}">
      <formula1>$AW$10:$AX$10</formula1>
    </dataValidation>
    <dataValidation type="list" allowBlank="1" showInputMessage="1" showErrorMessage="1" sqref="T24:U24" xr:uid="{ED03CDEA-CBF6-4126-87BE-6E21922AB497}">
      <formula1>$AS$22:$AT$22</formula1>
    </dataValidation>
    <dataValidation type="list" allowBlank="1" showInputMessage="1" showErrorMessage="1" sqref="Q32:U32" xr:uid="{251E27EB-270C-4336-A329-D0738D218719}">
      <formula1>$AU$32:$AW$32</formula1>
    </dataValidation>
    <dataValidation type="list" allowBlank="1" showInputMessage="1" showErrorMessage="1" sqref="Q33:U33" xr:uid="{F572B538-1E4B-4D3D-9E34-31E140D14837}">
      <formula1>$AV$32:$AW$32</formula1>
    </dataValidation>
    <dataValidation type="list" allowBlank="1" showInputMessage="1" showErrorMessage="1" sqref="H46:U46" xr:uid="{2CB7797A-FF3F-46AB-B76B-68CC2B0772B6}">
      <formula1>$AU$46:$BB$46</formula1>
    </dataValidation>
    <dataValidation type="list" allowBlank="1" showInputMessage="1" showErrorMessage="1" sqref="H48:U48" xr:uid="{81892174-2B29-45B8-9D5D-9132A3BA00E7}">
      <formula1>$AU$48:$BB$48</formula1>
    </dataValidation>
    <dataValidation type="list" allowBlank="1" showInputMessage="1" showErrorMessage="1" sqref="H47:U47" xr:uid="{369DA77D-3584-4E14-B58E-AE3A98BCD97B}">
      <formula1>$AU$47:$BB$47</formula1>
    </dataValidation>
  </dataValidations>
  <pageMargins left="0.7" right="0.7" top="0.75" bottom="0.75" header="0.3" footer="0.3"/>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D521-998C-4393-8FE5-C78C51CFF3C4}">
  <dimension ref="A1:E14"/>
  <sheetViews>
    <sheetView workbookViewId="0">
      <selection activeCell="D1" sqref="D1:E7"/>
    </sheetView>
  </sheetViews>
  <sheetFormatPr defaultRowHeight="12.75" x14ac:dyDescent="0.2"/>
  <cols>
    <col min="1" max="1" width="11.5" bestFit="1" customWidth="1"/>
    <col min="4" max="4" width="19.5" bestFit="1" customWidth="1"/>
  </cols>
  <sheetData>
    <row r="1" spans="1:5" x14ac:dyDescent="0.2">
      <c r="A1" s="22" t="s">
        <v>123</v>
      </c>
      <c r="B1" s="82">
        <v>0</v>
      </c>
      <c r="D1" s="22" t="s">
        <v>123</v>
      </c>
      <c r="E1">
        <v>0</v>
      </c>
    </row>
    <row r="2" spans="1:5" x14ac:dyDescent="0.2">
      <c r="A2" s="22" t="s">
        <v>124</v>
      </c>
      <c r="B2" s="82">
        <v>6</v>
      </c>
      <c r="D2" s="22" t="s">
        <v>139</v>
      </c>
      <c r="E2">
        <v>1</v>
      </c>
    </row>
    <row r="3" spans="1:5" x14ac:dyDescent="0.2">
      <c r="A3" s="22" t="s">
        <v>125</v>
      </c>
      <c r="B3" s="82">
        <v>6</v>
      </c>
      <c r="D3" s="22" t="s">
        <v>140</v>
      </c>
      <c r="E3">
        <v>2</v>
      </c>
    </row>
    <row r="4" spans="1:5" x14ac:dyDescent="0.2">
      <c r="A4" s="22" t="s">
        <v>126</v>
      </c>
      <c r="B4" s="82">
        <v>1</v>
      </c>
      <c r="D4" s="22" t="s">
        <v>141</v>
      </c>
      <c r="E4">
        <v>3</v>
      </c>
    </row>
    <row r="5" spans="1:5" x14ac:dyDescent="0.2">
      <c r="A5" s="22" t="s">
        <v>127</v>
      </c>
      <c r="B5" s="82">
        <v>2</v>
      </c>
      <c r="D5" s="22" t="s">
        <v>142</v>
      </c>
      <c r="E5">
        <v>4</v>
      </c>
    </row>
    <row r="6" spans="1:5" x14ac:dyDescent="0.2">
      <c r="A6" s="22" t="s">
        <v>128</v>
      </c>
      <c r="B6" s="82">
        <v>3</v>
      </c>
      <c r="D6" s="22" t="s">
        <v>143</v>
      </c>
      <c r="E6">
        <v>5</v>
      </c>
    </row>
    <row r="7" spans="1:5" x14ac:dyDescent="0.2">
      <c r="A7" s="22" t="s">
        <v>129</v>
      </c>
      <c r="B7" s="82">
        <v>4</v>
      </c>
      <c r="D7" s="22" t="s">
        <v>144</v>
      </c>
      <c r="E7">
        <v>6</v>
      </c>
    </row>
    <row r="8" spans="1:5" x14ac:dyDescent="0.2">
      <c r="A8" s="22" t="s">
        <v>130</v>
      </c>
      <c r="B8" s="82">
        <v>5</v>
      </c>
      <c r="D8" s="22"/>
    </row>
    <row r="9" spans="1:5" x14ac:dyDescent="0.2">
      <c r="D9" s="22"/>
    </row>
    <row r="10" spans="1:5" x14ac:dyDescent="0.2">
      <c r="D10" s="22"/>
    </row>
    <row r="11" spans="1:5" x14ac:dyDescent="0.2">
      <c r="D11" s="22"/>
    </row>
    <row r="12" spans="1:5" x14ac:dyDescent="0.2">
      <c r="D12" s="22"/>
    </row>
    <row r="13" spans="1:5" x14ac:dyDescent="0.2">
      <c r="D13" s="22"/>
    </row>
    <row r="14" spans="1:5" x14ac:dyDescent="0.2">
      <c r="D14" s="22"/>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O206"/>
  <sheetViews>
    <sheetView showGridLines="0" tabSelected="1" view="pageBreakPreview" zoomScale="130" zoomScaleNormal="120" zoomScaleSheetLayoutView="130" workbookViewId="0">
      <selection activeCell="B2" sqref="B2"/>
    </sheetView>
  </sheetViews>
  <sheetFormatPr defaultColWidth="2.83203125" defaultRowHeight="12.75" customHeight="1" x14ac:dyDescent="0.2"/>
  <cols>
    <col min="1" max="1" width="2.83203125" style="20"/>
    <col min="2" max="2" width="4.83203125" style="20" customWidth="1"/>
    <col min="3" max="3" width="1.33203125" style="20" customWidth="1"/>
    <col min="4" max="10" width="2.83203125" style="20"/>
    <col min="11" max="11" width="3" style="20" customWidth="1"/>
    <col min="12" max="20" width="2.83203125" style="20"/>
    <col min="21" max="21" width="3" style="20" customWidth="1"/>
    <col min="22" max="23" width="2.83203125" style="20" customWidth="1"/>
    <col min="24" max="25" width="3" style="20" customWidth="1"/>
    <col min="26" max="26" width="2.83203125" style="20" customWidth="1"/>
    <col min="27" max="37" width="2.83203125" style="20"/>
    <col min="38" max="38" width="2.83203125" style="20" customWidth="1"/>
    <col min="39" max="39" width="1" style="20" customWidth="1"/>
    <col min="40" max="16384" width="2.83203125" style="20"/>
  </cols>
  <sheetData>
    <row r="1" spans="1:67" ht="12.75" customHeight="1" x14ac:dyDescent="0.2">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33" t="s">
        <v>254</v>
      </c>
    </row>
    <row r="2" spans="1:67" ht="18.75" customHeight="1" x14ac:dyDescent="0.2">
      <c r="A2"/>
      <c r="B2" s="24"/>
      <c r="C2" s="36" t="str">
        <f>IF(入力してください!G10="する"," ☑"," □")&amp; "　情報連携する"</f>
        <v xml:space="preserve"> □　情報連携する</v>
      </c>
      <c r="D2" s="37"/>
      <c r="E2" s="37"/>
      <c r="F2" s="37"/>
      <c r="G2" s="37"/>
      <c r="H2" s="37"/>
      <c r="I2" s="38"/>
      <c r="J2" s="36" t="str">
        <f>IF(入力してください!G10="しない"," ☑"," □")&amp; "　情報連携しない"</f>
        <v xml:space="preserve"> □　情報連携しない</v>
      </c>
      <c r="K2" s="37"/>
      <c r="L2" s="37"/>
      <c r="M2" s="37"/>
      <c r="N2" s="37"/>
      <c r="O2" s="37"/>
      <c r="P2" s="38"/>
      <c r="Q2" s="24"/>
      <c r="S2" s="24"/>
      <c r="T2" s="24"/>
      <c r="U2" s="24"/>
      <c r="V2" s="24"/>
      <c r="W2" s="24"/>
      <c r="X2" s="24"/>
      <c r="Y2" s="24"/>
      <c r="AN2" s="329" t="s">
        <v>315</v>
      </c>
      <c r="AO2" s="329"/>
      <c r="AP2" s="329"/>
      <c r="AQ2" s="329"/>
      <c r="AR2" s="329"/>
      <c r="AS2" s="329"/>
      <c r="AT2" s="329"/>
      <c r="AU2" s="329"/>
      <c r="AV2" s="329"/>
      <c r="AW2" s="329"/>
      <c r="AX2" s="329"/>
      <c r="AY2" s="329"/>
      <c r="AZ2" s="329"/>
      <c r="BA2" s="329"/>
      <c r="BB2" s="329"/>
      <c r="BC2" s="329"/>
      <c r="BD2" s="329"/>
      <c r="BE2" s="329"/>
      <c r="BF2" s="329"/>
      <c r="BG2" s="329"/>
      <c r="BH2" s="329"/>
      <c r="BI2" s="329"/>
      <c r="BJ2" s="329"/>
      <c r="BK2" s="329"/>
      <c r="BL2" s="329"/>
      <c r="BM2" s="329"/>
      <c r="BN2" s="329"/>
      <c r="BO2" s="329"/>
    </row>
    <row r="3" spans="1:67" ht="3.75" customHeight="1" x14ac:dyDescent="0.2">
      <c r="A3"/>
      <c r="B3" s="24"/>
      <c r="C3" s="24"/>
      <c r="D3" s="24"/>
      <c r="E3" s="24"/>
      <c r="F3" s="24"/>
      <c r="G3" s="24"/>
      <c r="H3" s="24"/>
      <c r="I3" s="24"/>
      <c r="J3" s="24"/>
      <c r="K3" s="24"/>
      <c r="L3" s="24"/>
      <c r="M3" s="24"/>
      <c r="N3" s="24"/>
      <c r="O3" s="24"/>
      <c r="P3" s="24"/>
      <c r="Q3" s="24"/>
      <c r="R3" s="24"/>
      <c r="S3" s="24"/>
      <c r="T3" s="24"/>
      <c r="U3" s="24"/>
      <c r="V3" s="24"/>
      <c r="W3" s="24"/>
      <c r="X3" s="24"/>
      <c r="Y3" s="24"/>
      <c r="AN3" s="329"/>
      <c r="AO3" s="329"/>
      <c r="AP3" s="329"/>
      <c r="AQ3" s="329"/>
      <c r="AR3" s="329"/>
      <c r="AS3" s="329"/>
      <c r="AT3" s="329"/>
      <c r="AU3" s="329"/>
      <c r="AV3" s="329"/>
      <c r="AW3" s="329"/>
      <c r="AX3" s="329"/>
      <c r="AY3" s="329"/>
      <c r="AZ3" s="329"/>
      <c r="BA3" s="329"/>
      <c r="BB3" s="329"/>
      <c r="BC3" s="329"/>
      <c r="BD3" s="329"/>
      <c r="BE3" s="329"/>
      <c r="BF3" s="329"/>
      <c r="BG3" s="329"/>
      <c r="BH3" s="329"/>
      <c r="BI3" s="329"/>
      <c r="BJ3" s="329"/>
      <c r="BK3" s="329"/>
      <c r="BL3" s="329"/>
      <c r="BM3" s="329"/>
      <c r="BN3" s="329"/>
      <c r="BO3" s="329"/>
    </row>
    <row r="4" spans="1:67" ht="18" customHeight="1" x14ac:dyDescent="0.2">
      <c r="A4"/>
      <c r="B4" s="24"/>
      <c r="C4" s="36" t="str">
        <f>IF(入力してください!P10="有り"," ☑"," □")&amp; "　調書あり"</f>
        <v xml:space="preserve"> □　調書あり</v>
      </c>
      <c r="D4" s="37"/>
      <c r="E4" s="37"/>
      <c r="F4" s="37"/>
      <c r="G4" s="37"/>
      <c r="H4" s="37"/>
      <c r="I4" s="38"/>
      <c r="J4" s="36" t="str">
        <f>IF(入力してください!P10="無し"," ☑"," □")&amp; "　調書なし"</f>
        <v xml:space="preserve"> □　調書なし</v>
      </c>
      <c r="K4" s="37"/>
      <c r="L4" s="37"/>
      <c r="M4" s="37"/>
      <c r="N4" s="37"/>
      <c r="O4" s="37"/>
      <c r="P4" s="38"/>
      <c r="Q4" s="24"/>
      <c r="R4" s="24"/>
      <c r="S4" s="24"/>
      <c r="T4" s="24"/>
      <c r="U4" s="24"/>
      <c r="V4" s="24"/>
      <c r="W4" s="24"/>
      <c r="X4" s="24"/>
      <c r="Y4" s="24"/>
      <c r="Z4" s="178" t="s">
        <v>272</v>
      </c>
      <c r="AA4" s="178"/>
      <c r="AB4" s="178"/>
      <c r="AC4" s="178"/>
      <c r="AD4" s="178"/>
      <c r="AE4" s="178"/>
      <c r="AF4" s="178" t="str">
        <f>"(" &amp; IF(入力してください!P11="","　　　　",入力してください!P11) &amp; ")"</f>
        <v>(　　　　)</v>
      </c>
      <c r="AG4" s="178"/>
      <c r="AH4" s="178"/>
      <c r="AI4" s="178"/>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row>
    <row r="5" spans="1:67" ht="15.75" customHeight="1" x14ac:dyDescent="0.2">
      <c r="A5"/>
      <c r="C5" s="48" t="s">
        <v>110</v>
      </c>
      <c r="Y5" s="49"/>
      <c r="Z5" s="178"/>
      <c r="AA5" s="178"/>
      <c r="AB5" s="178"/>
      <c r="AC5" s="178"/>
      <c r="AD5" s="178"/>
      <c r="AE5" s="178"/>
      <c r="AF5" s="179"/>
      <c r="AG5" s="179"/>
      <c r="AH5" s="179"/>
      <c r="AI5" s="179"/>
      <c r="AJ5" s="55"/>
      <c r="AK5" s="56"/>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row>
    <row r="6" spans="1:67" ht="16.5" customHeight="1" x14ac:dyDescent="0.2">
      <c r="C6" s="180" t="s">
        <v>283</v>
      </c>
      <c r="D6" s="180"/>
      <c r="E6" s="180"/>
      <c r="F6" s="180"/>
      <c r="G6" s="180"/>
      <c r="H6" s="180"/>
      <c r="I6" s="180"/>
      <c r="J6" s="180"/>
      <c r="K6" s="180"/>
      <c r="L6" s="180"/>
      <c r="M6" s="180"/>
      <c r="N6" s="180"/>
      <c r="O6" s="180"/>
      <c r="P6" s="180"/>
      <c r="Q6" s="180"/>
      <c r="R6" s="180"/>
      <c r="S6" s="180"/>
      <c r="T6" s="180"/>
      <c r="U6" s="180"/>
      <c r="V6" s="180"/>
      <c r="Y6" s="50"/>
      <c r="AC6" s="68" t="s">
        <v>99</v>
      </c>
      <c r="AD6" s="69" t="str">
        <f>LEFT(入力してください!G11,1)</f>
        <v/>
      </c>
      <c r="AE6" s="69" t="str">
        <f>MID(入力してください!G11,2,1)</f>
        <v/>
      </c>
      <c r="AF6" s="69" t="str">
        <f>MID(入力してください!G11,3,1)</f>
        <v/>
      </c>
      <c r="AG6" s="69" t="str">
        <f>MID(入力してください!G11,4,1)</f>
        <v/>
      </c>
      <c r="AH6" s="69" t="str">
        <f>MID(入力してください!G11,5,1)</f>
        <v/>
      </c>
      <c r="AI6" s="69" t="str">
        <f>MID(入力してください!G11,6,1)</f>
        <v/>
      </c>
      <c r="AJ6" s="69" t="str">
        <f>MID(入力してください!G11,7,1)</f>
        <v/>
      </c>
      <c r="AK6" s="52"/>
      <c r="AN6" s="329"/>
      <c r="AO6" s="329"/>
      <c r="AP6" s="329"/>
      <c r="AQ6" s="329"/>
      <c r="AR6" s="329"/>
      <c r="AS6" s="329"/>
      <c r="AT6" s="329"/>
      <c r="AU6" s="329"/>
      <c r="AV6" s="329"/>
      <c r="AW6" s="329"/>
      <c r="AX6" s="329"/>
      <c r="AY6" s="329"/>
      <c r="AZ6" s="329"/>
      <c r="BA6" s="329"/>
      <c r="BB6" s="329"/>
      <c r="BC6" s="329"/>
      <c r="BD6" s="329"/>
      <c r="BE6" s="329"/>
      <c r="BF6" s="329"/>
      <c r="BG6" s="329"/>
      <c r="BH6" s="329"/>
      <c r="BI6" s="329"/>
      <c r="BJ6" s="329"/>
      <c r="BK6" s="329"/>
      <c r="BL6" s="329"/>
      <c r="BM6" s="329"/>
      <c r="BN6" s="329"/>
      <c r="BO6" s="329"/>
    </row>
    <row r="7" spans="1:67" ht="3.75" customHeight="1" x14ac:dyDescent="0.2">
      <c r="A7" s="24"/>
      <c r="B7" s="24"/>
      <c r="C7" s="180"/>
      <c r="D7" s="180"/>
      <c r="E7" s="180"/>
      <c r="F7" s="180"/>
      <c r="G7" s="180"/>
      <c r="H7" s="180"/>
      <c r="I7" s="180"/>
      <c r="J7" s="180"/>
      <c r="K7" s="180"/>
      <c r="L7" s="180"/>
      <c r="M7" s="180"/>
      <c r="N7" s="180"/>
      <c r="O7" s="180"/>
      <c r="P7" s="180"/>
      <c r="Q7" s="180"/>
      <c r="R7" s="180"/>
      <c r="S7" s="180"/>
      <c r="T7" s="180"/>
      <c r="U7" s="180"/>
      <c r="V7" s="180"/>
      <c r="W7" s="24"/>
      <c r="X7" s="24"/>
      <c r="Y7" s="51"/>
      <c r="Z7" s="53"/>
      <c r="AA7" s="53"/>
      <c r="AB7" s="53"/>
      <c r="AC7" s="53"/>
      <c r="AD7" s="53"/>
      <c r="AE7" s="53"/>
      <c r="AF7" s="53"/>
      <c r="AG7" s="53"/>
      <c r="AH7" s="53"/>
      <c r="AI7" s="53"/>
      <c r="AJ7" s="53"/>
      <c r="AK7" s="54"/>
      <c r="AL7" s="24"/>
      <c r="AN7" s="329"/>
      <c r="AO7" s="329"/>
      <c r="AP7" s="329"/>
      <c r="AQ7" s="329"/>
      <c r="AR7" s="329"/>
      <c r="AS7" s="329"/>
      <c r="AT7" s="329"/>
      <c r="AU7" s="329"/>
      <c r="AV7" s="329"/>
      <c r="AW7" s="329"/>
      <c r="AX7" s="329"/>
      <c r="AY7" s="329"/>
      <c r="AZ7" s="329"/>
      <c r="BA7" s="329"/>
      <c r="BB7" s="329"/>
      <c r="BC7" s="329"/>
      <c r="BD7" s="329"/>
      <c r="BE7" s="329"/>
      <c r="BF7" s="329"/>
      <c r="BG7" s="329"/>
      <c r="BH7" s="329"/>
      <c r="BI7" s="329"/>
      <c r="BJ7" s="329"/>
      <c r="BK7" s="329"/>
      <c r="BL7" s="329"/>
      <c r="BM7" s="329"/>
      <c r="BN7" s="329"/>
      <c r="BO7" s="329"/>
    </row>
    <row r="8" spans="1:67" ht="6.75" customHeight="1" thickBot="1" x14ac:dyDescent="0.2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N8" s="329"/>
      <c r="AO8" s="329"/>
      <c r="AP8" s="329"/>
      <c r="AQ8" s="329"/>
      <c r="AR8" s="329"/>
      <c r="AS8" s="329"/>
      <c r="AT8" s="329"/>
      <c r="AU8" s="329"/>
      <c r="AV8" s="329"/>
      <c r="AW8" s="329"/>
      <c r="AX8" s="329"/>
      <c r="AY8" s="329"/>
      <c r="AZ8" s="329"/>
      <c r="BA8" s="329"/>
      <c r="BB8" s="329"/>
      <c r="BC8" s="329"/>
      <c r="BD8" s="329"/>
      <c r="BE8" s="329"/>
      <c r="BF8" s="329"/>
      <c r="BG8" s="329"/>
      <c r="BH8" s="329"/>
      <c r="BI8" s="329"/>
      <c r="BJ8" s="329"/>
      <c r="BK8" s="329"/>
      <c r="BL8" s="329"/>
      <c r="BM8" s="329"/>
      <c r="BN8" s="329"/>
      <c r="BO8" s="329"/>
    </row>
    <row r="9" spans="1:67" ht="19.5" customHeight="1" x14ac:dyDescent="0.15">
      <c r="A9" s="24"/>
      <c r="B9" s="24"/>
      <c r="C9" s="181" t="s">
        <v>282</v>
      </c>
      <c r="D9" s="182"/>
      <c r="E9" s="187" t="s">
        <v>3</v>
      </c>
      <c r="F9" s="187"/>
      <c r="G9" s="187"/>
      <c r="H9" s="188"/>
      <c r="I9" s="189" t="str">
        <f>入力してください!G17 &amp; ""</f>
        <v/>
      </c>
      <c r="J9" s="190"/>
      <c r="K9" s="190"/>
      <c r="L9" s="190"/>
      <c r="M9" s="190"/>
      <c r="N9" s="190"/>
      <c r="O9" s="190"/>
      <c r="P9" s="190"/>
      <c r="Q9" s="190"/>
      <c r="R9" s="190"/>
      <c r="S9" s="190"/>
      <c r="T9" s="190"/>
      <c r="U9" s="190"/>
      <c r="V9" s="190"/>
      <c r="W9" s="191"/>
      <c r="X9" s="192" t="s">
        <v>289</v>
      </c>
      <c r="Y9" s="193"/>
      <c r="Z9" s="196" t="str">
        <f>入力してください!G18&amp;""</f>
        <v/>
      </c>
      <c r="AA9" s="197"/>
      <c r="AB9" s="200" t="s">
        <v>293</v>
      </c>
      <c r="AC9" s="201"/>
      <c r="AD9" s="193"/>
      <c r="AE9" s="203" t="str">
        <f>IF(入力してください!I19&lt;&gt;"",入力してください!G19 &amp; 入力してください!I19 &amp; "年" &amp; 入力してください!N19 &amp; "月" &amp; 入力してください!R19 &amp; "日生","年　　月　　日生")</f>
        <v>年　　月　　日生</v>
      </c>
      <c r="AF9" s="203"/>
      <c r="AG9" s="203"/>
      <c r="AH9" s="203"/>
      <c r="AI9" s="203"/>
      <c r="AJ9" s="203"/>
      <c r="AK9" s="204"/>
      <c r="AL9" s="24"/>
      <c r="AN9" s="329"/>
      <c r="AO9" s="329"/>
      <c r="AP9" s="329"/>
      <c r="AQ9" s="329"/>
      <c r="AR9" s="329"/>
      <c r="AS9" s="329"/>
      <c r="AT9" s="329"/>
      <c r="AU9" s="329"/>
      <c r="AV9" s="329"/>
      <c r="AW9" s="329"/>
      <c r="AX9" s="329"/>
      <c r="AY9" s="329"/>
      <c r="AZ9" s="329"/>
      <c r="BA9" s="329"/>
      <c r="BB9" s="329"/>
      <c r="BC9" s="329"/>
      <c r="BD9" s="329"/>
      <c r="BE9" s="329"/>
      <c r="BF9" s="329"/>
      <c r="BG9" s="329"/>
      <c r="BH9" s="329"/>
      <c r="BI9" s="329"/>
      <c r="BJ9" s="329"/>
      <c r="BK9" s="329"/>
      <c r="BL9" s="329"/>
      <c r="BM9" s="329"/>
      <c r="BN9" s="329"/>
      <c r="BO9" s="329"/>
    </row>
    <row r="10" spans="1:67" ht="30.75" customHeight="1" x14ac:dyDescent="0.2">
      <c r="A10" s="24"/>
      <c r="B10" s="24"/>
      <c r="C10" s="183"/>
      <c r="D10" s="184"/>
      <c r="E10" s="205" t="s">
        <v>2</v>
      </c>
      <c r="F10" s="205"/>
      <c r="G10" s="205"/>
      <c r="H10" s="206"/>
      <c r="I10" s="207" t="str">
        <f>入力してください!G16 &amp; ""</f>
        <v/>
      </c>
      <c r="J10" s="208"/>
      <c r="K10" s="208"/>
      <c r="L10" s="208"/>
      <c r="M10" s="208"/>
      <c r="N10" s="208"/>
      <c r="O10" s="208"/>
      <c r="P10" s="208"/>
      <c r="Q10" s="208"/>
      <c r="R10" s="208"/>
      <c r="S10" s="208"/>
      <c r="T10" s="208"/>
      <c r="U10" s="208"/>
      <c r="V10" s="208"/>
      <c r="W10" s="209"/>
      <c r="X10" s="194"/>
      <c r="Y10" s="195"/>
      <c r="Z10" s="198"/>
      <c r="AA10" s="199"/>
      <c r="AB10" s="194"/>
      <c r="AC10" s="202"/>
      <c r="AD10" s="195"/>
      <c r="AE10" s="210" t="str">
        <f ca="1" xml:space="preserve"> IFERROR(INT(_xlfn.DAYS(NOW(),DATEVALUE(入力してください!G19 &amp; 入力してください!I19 &amp; "年" &amp; 入力してください!N19 &amp; "月" &amp; 入力してください!R19 &amp; "日"))/365.25),"")</f>
        <v/>
      </c>
      <c r="AF10" s="210"/>
      <c r="AG10" s="210"/>
      <c r="AH10" s="210"/>
      <c r="AI10" s="210"/>
      <c r="AJ10" s="210"/>
      <c r="AK10" s="211"/>
      <c r="AL10" s="24"/>
      <c r="AN10" s="329"/>
      <c r="AO10" s="329"/>
      <c r="AP10" s="329"/>
      <c r="AQ10" s="329"/>
      <c r="AR10" s="329"/>
      <c r="AS10" s="329"/>
      <c r="AT10" s="329"/>
      <c r="AU10" s="329"/>
      <c r="AV10" s="329"/>
      <c r="AW10" s="329"/>
      <c r="AX10" s="329"/>
      <c r="AY10" s="329"/>
      <c r="AZ10" s="329"/>
      <c r="BA10" s="329"/>
      <c r="BB10" s="329"/>
      <c r="BC10" s="329"/>
      <c r="BD10" s="329"/>
      <c r="BE10" s="329"/>
      <c r="BF10" s="329"/>
      <c r="BG10" s="329"/>
      <c r="BH10" s="329"/>
      <c r="BI10" s="329"/>
      <c r="BJ10" s="329"/>
      <c r="BK10" s="329"/>
      <c r="BL10" s="329"/>
      <c r="BM10" s="329"/>
      <c r="BN10" s="329"/>
      <c r="BO10" s="329"/>
    </row>
    <row r="11" spans="1:67" ht="17.25" customHeight="1" x14ac:dyDescent="0.2">
      <c r="A11" s="24"/>
      <c r="B11" s="24"/>
      <c r="C11" s="183"/>
      <c r="D11" s="184"/>
      <c r="E11" s="212" t="s">
        <v>24</v>
      </c>
      <c r="F11" s="213"/>
      <c r="G11" s="213"/>
      <c r="H11" s="213"/>
      <c r="I11" s="218" t="s">
        <v>105</v>
      </c>
      <c r="J11" s="219"/>
      <c r="K11" s="219"/>
      <c r="L11" s="219"/>
      <c r="M11" s="219"/>
      <c r="N11" s="95" t="str">
        <f>入力してください!G20 &amp; ""</f>
        <v/>
      </c>
      <c r="O11" s="95"/>
      <c r="P11" s="95"/>
      <c r="Q11" s="95"/>
      <c r="R11" s="95"/>
      <c r="S11" s="95"/>
      <c r="T11" s="95"/>
      <c r="U11" s="95"/>
      <c r="V11" s="95"/>
      <c r="W11" s="220" t="s">
        <v>107</v>
      </c>
      <c r="X11" s="221"/>
      <c r="Y11" s="221"/>
      <c r="Z11" s="221"/>
      <c r="AA11" s="222"/>
      <c r="AB11" s="95" t="str">
        <f>入力してください!G23 &amp; ""</f>
        <v/>
      </c>
      <c r="AC11" s="95"/>
      <c r="AD11" s="95"/>
      <c r="AE11" s="95"/>
      <c r="AF11" s="95"/>
      <c r="AG11" s="95"/>
      <c r="AH11" s="95"/>
      <c r="AI11" s="95"/>
      <c r="AJ11" s="95"/>
      <c r="AK11" s="110"/>
      <c r="AL11" s="24"/>
      <c r="AN11" s="329"/>
      <c r="AO11" s="329"/>
      <c r="AP11" s="329"/>
      <c r="AQ11" s="329"/>
      <c r="AR11" s="329"/>
      <c r="AS11" s="329"/>
      <c r="AT11" s="329"/>
      <c r="AU11" s="329"/>
      <c r="AV11" s="329"/>
      <c r="AW11" s="329"/>
      <c r="AX11" s="329"/>
      <c r="AY11" s="329"/>
      <c r="AZ11" s="329"/>
      <c r="BA11" s="329"/>
      <c r="BB11" s="329"/>
      <c r="BC11" s="329"/>
      <c r="BD11" s="329"/>
      <c r="BE11" s="329"/>
      <c r="BF11" s="329"/>
      <c r="BG11" s="329"/>
      <c r="BH11" s="329"/>
      <c r="BI11" s="329"/>
      <c r="BJ11" s="329"/>
      <c r="BK11" s="329"/>
      <c r="BL11" s="329"/>
      <c r="BM11" s="329"/>
      <c r="BN11" s="329"/>
      <c r="BO11" s="329"/>
    </row>
    <row r="12" spans="1:67" ht="23.25" customHeight="1" x14ac:dyDescent="0.2">
      <c r="A12" s="24"/>
      <c r="B12" s="24"/>
      <c r="C12" s="183"/>
      <c r="D12" s="184"/>
      <c r="E12" s="214"/>
      <c r="F12" s="215"/>
      <c r="G12" s="215"/>
      <c r="H12" s="215"/>
      <c r="I12" s="223" t="str">
        <f>入力してください!G21 &amp;入力してください!J21&amp;""</f>
        <v>東京都</v>
      </c>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5"/>
      <c r="AL12" s="24"/>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329"/>
      <c r="BK12" s="329"/>
      <c r="BL12" s="329"/>
      <c r="BM12" s="329"/>
      <c r="BN12" s="329"/>
      <c r="BO12" s="329"/>
    </row>
    <row r="13" spans="1:67" ht="23.25" customHeight="1" x14ac:dyDescent="0.2">
      <c r="A13" s="24"/>
      <c r="B13" s="24"/>
      <c r="C13" s="185"/>
      <c r="D13" s="186"/>
      <c r="E13" s="216"/>
      <c r="F13" s="217"/>
      <c r="G13" s="217"/>
      <c r="H13" s="217"/>
      <c r="I13" s="234" t="s">
        <v>108</v>
      </c>
      <c r="J13" s="235"/>
      <c r="K13" s="235"/>
      <c r="L13" s="235"/>
      <c r="M13" s="235"/>
      <c r="N13" s="235"/>
      <c r="O13" s="236" t="str">
        <f>入力してください!J22 &amp; ""</f>
        <v/>
      </c>
      <c r="P13" s="236"/>
      <c r="Q13" s="236"/>
      <c r="R13" s="236"/>
      <c r="S13" s="236"/>
      <c r="T13" s="236"/>
      <c r="U13" s="236"/>
      <c r="V13" s="236"/>
      <c r="W13" s="236"/>
      <c r="X13" s="236"/>
      <c r="Y13" s="236"/>
      <c r="Z13" s="236"/>
      <c r="AA13" s="236"/>
      <c r="AB13" s="236"/>
      <c r="AC13" s="236"/>
      <c r="AD13" s="236"/>
      <c r="AE13" s="236"/>
      <c r="AF13" s="236"/>
      <c r="AG13" s="236"/>
      <c r="AH13" s="236"/>
      <c r="AI13" s="236"/>
      <c r="AJ13" s="236"/>
      <c r="AK13" s="237"/>
      <c r="AL13" s="24"/>
      <c r="AN13" s="329"/>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329"/>
      <c r="BK13" s="329"/>
      <c r="BL13" s="329"/>
      <c r="BM13" s="329"/>
      <c r="BN13" s="329"/>
      <c r="BO13" s="329"/>
    </row>
    <row r="14" spans="1:67" ht="17.25" customHeight="1" x14ac:dyDescent="0.2">
      <c r="A14" s="24"/>
      <c r="B14" s="24"/>
      <c r="C14" s="181" t="s">
        <v>259</v>
      </c>
      <c r="D14" s="182"/>
      <c r="E14" s="238" t="s">
        <v>19</v>
      </c>
      <c r="F14" s="238"/>
      <c r="G14" s="238"/>
      <c r="H14" s="239"/>
      <c r="I14" s="240" t="str">
        <f>入力してください!G24 &amp; ""</f>
        <v/>
      </c>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1"/>
      <c r="AG14" s="99" t="str">
        <f>入力してください!T24 &amp; ""</f>
        <v/>
      </c>
      <c r="AH14" s="100"/>
      <c r="AI14" s="100"/>
      <c r="AJ14" s="100"/>
      <c r="AK14" s="241"/>
      <c r="AL14" s="24"/>
      <c r="AN14" s="329"/>
      <c r="AO14" s="329"/>
      <c r="AP14" s="329"/>
      <c r="AQ14" s="329"/>
      <c r="AR14" s="329"/>
      <c r="AS14" s="329"/>
      <c r="AT14" s="329"/>
      <c r="AU14" s="329"/>
      <c r="AV14" s="329"/>
      <c r="AW14" s="329"/>
      <c r="AX14" s="329"/>
      <c r="AY14" s="329"/>
      <c r="AZ14" s="329"/>
      <c r="BA14" s="329"/>
      <c r="BB14" s="329"/>
      <c r="BC14" s="329"/>
      <c r="BD14" s="329"/>
      <c r="BE14" s="329"/>
      <c r="BF14" s="329"/>
      <c r="BG14" s="329"/>
      <c r="BH14" s="329"/>
      <c r="BI14" s="329"/>
      <c r="BJ14" s="329"/>
      <c r="BK14" s="329"/>
      <c r="BL14" s="329"/>
      <c r="BM14" s="329"/>
      <c r="BN14" s="329"/>
      <c r="BO14" s="329"/>
    </row>
    <row r="15" spans="1:67" ht="17.25" customHeight="1" thickBot="1" x14ac:dyDescent="0.25">
      <c r="A15" s="24"/>
      <c r="B15" s="24"/>
      <c r="C15" s="183"/>
      <c r="D15" s="184"/>
      <c r="E15" s="238" t="s">
        <v>20</v>
      </c>
      <c r="F15" s="238"/>
      <c r="G15" s="238"/>
      <c r="H15" s="239"/>
      <c r="I15" s="242" t="str">
        <f>入力してください!G25 &amp; ""</f>
        <v/>
      </c>
      <c r="J15" s="243"/>
      <c r="K15" s="243"/>
      <c r="L15" s="243"/>
      <c r="M15" s="243"/>
      <c r="N15" s="243"/>
      <c r="O15" s="243"/>
      <c r="P15" s="244"/>
      <c r="Q15" s="245" t="s">
        <v>21</v>
      </c>
      <c r="R15" s="246"/>
      <c r="S15" s="247"/>
      <c r="T15" s="248" t="str">
        <f>入力してください!N25 &amp; ""</f>
        <v/>
      </c>
      <c r="U15" s="243"/>
      <c r="V15" s="243"/>
      <c r="W15" s="243"/>
      <c r="X15" s="243"/>
      <c r="Y15" s="244"/>
      <c r="Z15" s="301" t="s">
        <v>106</v>
      </c>
      <c r="AA15" s="301"/>
      <c r="AB15" s="301"/>
      <c r="AC15" s="301"/>
      <c r="AD15" s="78" t="str">
        <f>LEFT(入力してください!G26,1)</f>
        <v/>
      </c>
      <c r="AE15" s="70" t="str">
        <f>MID(入力してください!G26,2,1)</f>
        <v/>
      </c>
      <c r="AF15" s="70" t="str">
        <f>MID(入力してください!G26,3,1)</f>
        <v/>
      </c>
      <c r="AG15" s="70" t="str">
        <f>MID(入力してください!G26,4,1)</f>
        <v/>
      </c>
      <c r="AH15" s="70" t="str">
        <f>MID(入力してください!G26,5,1)</f>
        <v/>
      </c>
      <c r="AI15" s="70" t="str">
        <f>MID(入力してください!G26,6,1)</f>
        <v/>
      </c>
      <c r="AJ15" s="70" t="str">
        <f>MID(入力してください!G26,7,1)</f>
        <v/>
      </c>
      <c r="AK15" s="79" t="str">
        <f>MID(入力してください!G26,8,1)</f>
        <v/>
      </c>
      <c r="AL15" s="24"/>
      <c r="AN15" s="329"/>
      <c r="AO15" s="329"/>
      <c r="AP15" s="329"/>
      <c r="AQ15" s="329"/>
      <c r="AR15" s="329"/>
      <c r="AS15" s="329"/>
      <c r="AT15" s="329"/>
      <c r="AU15" s="329"/>
      <c r="AV15" s="329"/>
      <c r="AW15" s="329"/>
      <c r="AX15" s="329"/>
      <c r="AY15" s="329"/>
      <c r="AZ15" s="329"/>
      <c r="BA15" s="329"/>
      <c r="BB15" s="329"/>
      <c r="BC15" s="329"/>
      <c r="BD15" s="329"/>
      <c r="BE15" s="329"/>
      <c r="BF15" s="329"/>
      <c r="BG15" s="329"/>
      <c r="BH15" s="329"/>
      <c r="BI15" s="329"/>
      <c r="BJ15" s="329"/>
      <c r="BK15" s="329"/>
      <c r="BL15" s="329"/>
      <c r="BM15" s="329"/>
      <c r="BN15" s="329"/>
      <c r="BO15" s="329"/>
    </row>
    <row r="16" spans="1:67" ht="17.25" customHeight="1" thickBot="1" x14ac:dyDescent="0.25">
      <c r="A16" s="24"/>
      <c r="B16" s="24"/>
      <c r="C16" s="185"/>
      <c r="D16" s="186"/>
      <c r="E16" s="302" t="s">
        <v>109</v>
      </c>
      <c r="F16" s="303"/>
      <c r="G16" s="303"/>
      <c r="H16" s="303"/>
      <c r="I16" s="304"/>
      <c r="J16" s="304"/>
      <c r="K16" s="304"/>
      <c r="L16" s="304"/>
      <c r="M16" s="304"/>
      <c r="N16" s="304"/>
      <c r="O16" s="304"/>
      <c r="P16" s="304"/>
      <c r="Q16" s="304"/>
      <c r="R16" s="304"/>
      <c r="S16" s="304"/>
      <c r="T16" s="304"/>
      <c r="U16" s="304"/>
      <c r="V16" s="304"/>
      <c r="W16" s="304"/>
      <c r="X16" s="304"/>
      <c r="Y16" s="304"/>
      <c r="Z16" s="304"/>
      <c r="AA16" s="304"/>
      <c r="AB16" s="304"/>
      <c r="AC16" s="304"/>
      <c r="AD16" s="304"/>
      <c r="AE16" s="156" t="str">
        <f>入力してください!Q28 &amp; ""</f>
        <v/>
      </c>
      <c r="AF16" s="109"/>
      <c r="AG16" s="109"/>
      <c r="AH16" s="109"/>
      <c r="AI16" s="109"/>
      <c r="AJ16" s="109"/>
      <c r="AK16" s="299"/>
      <c r="AL16" s="24"/>
      <c r="AN16" s="329"/>
      <c r="AO16" s="329"/>
      <c r="AP16" s="329"/>
      <c r="AQ16" s="329"/>
      <c r="AR16" s="329"/>
      <c r="AS16" s="329"/>
      <c r="AT16" s="329"/>
      <c r="AU16" s="329"/>
      <c r="AV16" s="329"/>
      <c r="AW16" s="329"/>
      <c r="AX16" s="329"/>
      <c r="AY16" s="329"/>
      <c r="AZ16" s="329"/>
      <c r="BA16" s="329"/>
      <c r="BB16" s="329"/>
      <c r="BC16" s="329"/>
      <c r="BD16" s="329"/>
      <c r="BE16" s="329"/>
      <c r="BF16" s="329"/>
      <c r="BG16" s="329"/>
      <c r="BH16" s="329"/>
      <c r="BI16" s="329"/>
      <c r="BJ16" s="329"/>
      <c r="BK16" s="329"/>
      <c r="BL16" s="329"/>
      <c r="BM16" s="329"/>
      <c r="BN16" s="329"/>
      <c r="BO16" s="329"/>
    </row>
    <row r="17" spans="1:67" ht="23.25" customHeight="1" thickBot="1" x14ac:dyDescent="0.25">
      <c r="AN17" s="329"/>
      <c r="AO17" s="329"/>
      <c r="AP17" s="329"/>
      <c r="AQ17" s="329"/>
      <c r="AR17" s="329"/>
      <c r="AS17" s="329"/>
      <c r="AT17" s="329"/>
      <c r="AU17" s="329"/>
      <c r="AV17" s="329"/>
      <c r="AW17" s="329"/>
      <c r="AX17" s="329"/>
      <c r="AY17" s="329"/>
      <c r="AZ17" s="329"/>
      <c r="BA17" s="329"/>
      <c r="BB17" s="329"/>
      <c r="BC17" s="329"/>
      <c r="BD17" s="329"/>
      <c r="BE17" s="329"/>
      <c r="BF17" s="329"/>
      <c r="BG17" s="329"/>
      <c r="BH17" s="329"/>
      <c r="BI17" s="329"/>
      <c r="BJ17" s="329"/>
      <c r="BK17" s="329"/>
      <c r="BL17" s="329"/>
      <c r="BM17" s="329"/>
      <c r="BN17" s="329"/>
      <c r="BO17" s="329"/>
    </row>
    <row r="18" spans="1:67" ht="14.25" customHeight="1" x14ac:dyDescent="0.2">
      <c r="A18" s="24"/>
      <c r="B18" s="24"/>
      <c r="C18" s="300" t="s">
        <v>260</v>
      </c>
      <c r="D18" s="300"/>
      <c r="E18" s="187" t="s">
        <v>3</v>
      </c>
      <c r="F18" s="187"/>
      <c r="G18" s="187"/>
      <c r="H18" s="188"/>
      <c r="I18" s="226"/>
      <c r="J18" s="227"/>
      <c r="K18" s="227"/>
      <c r="L18" s="227"/>
      <c r="M18" s="227"/>
      <c r="N18" s="227"/>
      <c r="O18" s="190" t="str">
        <f>IF(入力してください!Q32="同じ",入力してください!G17,入力してください!G35) &amp; ""</f>
        <v/>
      </c>
      <c r="P18" s="190"/>
      <c r="Q18" s="190"/>
      <c r="R18" s="190"/>
      <c r="S18" s="190"/>
      <c r="T18" s="190"/>
      <c r="U18" s="190"/>
      <c r="V18" s="190"/>
      <c r="W18" s="190"/>
      <c r="X18" s="190"/>
      <c r="Y18" s="190"/>
      <c r="Z18" s="190"/>
      <c r="AA18" s="190"/>
      <c r="AB18" s="190"/>
      <c r="AC18" s="190"/>
      <c r="AD18" s="190"/>
      <c r="AE18" s="73"/>
      <c r="AF18" s="73"/>
      <c r="AG18" s="73"/>
      <c r="AH18" s="73"/>
      <c r="AI18" s="73"/>
      <c r="AJ18" s="73"/>
      <c r="AK18" s="74"/>
      <c r="AL18" s="24"/>
      <c r="AN18" s="329"/>
      <c r="AO18" s="329"/>
      <c r="AP18" s="329"/>
      <c r="AQ18" s="329"/>
      <c r="AR18" s="329"/>
      <c r="AS18" s="329"/>
      <c r="AT18" s="329"/>
      <c r="AU18" s="329"/>
      <c r="AV18" s="329"/>
      <c r="AW18" s="329"/>
      <c r="AX18" s="329"/>
      <c r="AY18" s="329"/>
      <c r="AZ18" s="329"/>
      <c r="BA18" s="329"/>
      <c r="BB18" s="329"/>
      <c r="BC18" s="329"/>
      <c r="BD18" s="329"/>
      <c r="BE18" s="329"/>
      <c r="BF18" s="329"/>
      <c r="BG18" s="329"/>
      <c r="BH18" s="329"/>
      <c r="BI18" s="329"/>
      <c r="BJ18" s="329"/>
      <c r="BK18" s="329"/>
      <c r="BL18" s="329"/>
      <c r="BM18" s="329"/>
      <c r="BN18" s="329"/>
      <c r="BO18" s="329"/>
    </row>
    <row r="19" spans="1:67" ht="26.25" customHeight="1" x14ac:dyDescent="0.15">
      <c r="A19" s="24"/>
      <c r="B19" s="24"/>
      <c r="C19" s="300"/>
      <c r="D19" s="300"/>
      <c r="E19" s="228" t="s">
        <v>2</v>
      </c>
      <c r="F19" s="228"/>
      <c r="G19" s="228"/>
      <c r="H19" s="229"/>
      <c r="I19" s="67" t="str">
        <f>IF(入力してください!Q32="同じ","☑","□")</f>
        <v>□</v>
      </c>
      <c r="J19" s="57" t="s">
        <v>111</v>
      </c>
      <c r="K19" s="58"/>
      <c r="L19" s="58"/>
      <c r="M19" s="58"/>
      <c r="N19" s="58"/>
      <c r="O19" s="230" t="str">
        <f>IF(入力してください!Q32="同じ",入力してください!G16,入力してください!G34) &amp; ""</f>
        <v/>
      </c>
      <c r="P19" s="230"/>
      <c r="Q19" s="230"/>
      <c r="R19" s="230"/>
      <c r="S19" s="230"/>
      <c r="T19" s="230"/>
      <c r="U19" s="230"/>
      <c r="V19" s="230"/>
      <c r="W19" s="230"/>
      <c r="X19" s="230"/>
      <c r="Y19" s="230"/>
      <c r="Z19" s="230"/>
      <c r="AA19" s="230"/>
      <c r="AB19" s="230"/>
      <c r="AC19" s="230"/>
      <c r="AD19" s="230"/>
      <c r="AE19" s="75"/>
      <c r="AF19" s="75"/>
      <c r="AG19" s="75"/>
      <c r="AH19" s="75"/>
      <c r="AI19" s="75"/>
      <c r="AJ19" s="75"/>
      <c r="AK19" s="76"/>
      <c r="AL19" s="24"/>
      <c r="AN19" s="329"/>
      <c r="AO19" s="329"/>
      <c r="AP19" s="329"/>
      <c r="AQ19" s="329"/>
      <c r="AR19" s="329"/>
      <c r="AS19" s="329"/>
      <c r="AT19" s="329"/>
      <c r="AU19" s="329"/>
      <c r="AV19" s="329"/>
      <c r="AW19" s="329"/>
      <c r="AX19" s="329"/>
      <c r="AY19" s="329"/>
      <c r="AZ19" s="329"/>
      <c r="BA19" s="329"/>
      <c r="BB19" s="329"/>
      <c r="BC19" s="329"/>
      <c r="BD19" s="329"/>
      <c r="BE19" s="329"/>
      <c r="BF19" s="329"/>
      <c r="BG19" s="329"/>
      <c r="BH19" s="329"/>
      <c r="BI19" s="329"/>
      <c r="BJ19" s="329"/>
      <c r="BK19" s="329"/>
      <c r="BL19" s="329"/>
      <c r="BM19" s="329"/>
      <c r="BN19" s="329"/>
      <c r="BO19" s="329"/>
    </row>
    <row r="20" spans="1:67" ht="18" customHeight="1" x14ac:dyDescent="0.2">
      <c r="A20" s="24"/>
      <c r="B20" s="24"/>
      <c r="C20" s="300"/>
      <c r="D20" s="300"/>
      <c r="E20" s="231" t="s">
        <v>24</v>
      </c>
      <c r="F20" s="232"/>
      <c r="G20" s="232"/>
      <c r="H20" s="232"/>
      <c r="I20" s="59" t="str">
        <f>IF(入力してください!Q33="同じ","☑","□")</f>
        <v>□</v>
      </c>
      <c r="J20" s="253" t="s">
        <v>112</v>
      </c>
      <c r="K20" s="253"/>
      <c r="L20" s="253"/>
      <c r="M20" s="253"/>
      <c r="N20" s="253"/>
      <c r="O20" s="253"/>
      <c r="P20" s="253"/>
      <c r="Q20" s="254"/>
      <c r="R20" s="219" t="s">
        <v>105</v>
      </c>
      <c r="S20" s="219"/>
      <c r="T20" s="219"/>
      <c r="U20" s="95" t="str">
        <f>IF(入力してください!Q33="同じ",入力してください!G20,入力してください!G36) &amp; ""</f>
        <v/>
      </c>
      <c r="V20" s="95"/>
      <c r="W20" s="95"/>
      <c r="X20" s="95"/>
      <c r="Y20" s="95"/>
      <c r="Z20" s="95"/>
      <c r="AA20" s="95"/>
      <c r="AB20" s="219" t="s">
        <v>107</v>
      </c>
      <c r="AC20" s="219"/>
      <c r="AD20" s="219"/>
      <c r="AE20" s="95" t="str">
        <f>IF(入力してください!Q33="同じ",入力してください!G23,入力してください!G39) &amp; ""</f>
        <v/>
      </c>
      <c r="AF20" s="95"/>
      <c r="AG20" s="95"/>
      <c r="AH20" s="95"/>
      <c r="AI20" s="95"/>
      <c r="AJ20" s="95"/>
      <c r="AK20" s="110"/>
      <c r="AL20" s="24"/>
      <c r="AN20" s="329"/>
      <c r="AO20" s="329"/>
      <c r="AP20" s="329"/>
      <c r="AQ20" s="329"/>
      <c r="AR20" s="329"/>
      <c r="AS20" s="329"/>
      <c r="AT20" s="329"/>
      <c r="AU20" s="329"/>
      <c r="AV20" s="329"/>
      <c r="AW20" s="329"/>
      <c r="AX20" s="329"/>
      <c r="AY20" s="329"/>
      <c r="AZ20" s="329"/>
      <c r="BA20" s="329"/>
      <c r="BB20" s="329"/>
      <c r="BC20" s="329"/>
      <c r="BD20" s="329"/>
      <c r="BE20" s="329"/>
      <c r="BF20" s="329"/>
      <c r="BG20" s="329"/>
      <c r="BH20" s="329"/>
      <c r="BI20" s="329"/>
      <c r="BJ20" s="329"/>
      <c r="BK20" s="329"/>
      <c r="BL20" s="329"/>
      <c r="BM20" s="329"/>
      <c r="BN20" s="329"/>
      <c r="BO20" s="329"/>
    </row>
    <row r="21" spans="1:67" ht="22.5" customHeight="1" x14ac:dyDescent="0.2">
      <c r="A21" s="24"/>
      <c r="B21" s="24"/>
      <c r="C21" s="300"/>
      <c r="D21" s="300"/>
      <c r="E21" s="233"/>
      <c r="F21" s="178"/>
      <c r="G21" s="178"/>
      <c r="H21" s="178"/>
      <c r="I21" s="255" t="str">
        <f>IF(入力してください!Q33="同じ",入力してください!G21&amp;入力してください!J21,入力してください!G37 &amp;入力してください!J37) &amp; ""</f>
        <v>東京都</v>
      </c>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7"/>
      <c r="AL21" s="24"/>
      <c r="AN21" s="329"/>
      <c r="AO21" s="329"/>
      <c r="AP21" s="329"/>
      <c r="AQ21" s="329"/>
      <c r="AR21" s="329"/>
      <c r="AS21" s="329"/>
      <c r="AT21" s="329"/>
      <c r="AU21" s="329"/>
      <c r="AV21" s="329"/>
      <c r="AW21" s="329"/>
      <c r="AX21" s="329"/>
      <c r="AY21" s="329"/>
      <c r="AZ21" s="329"/>
      <c r="BA21" s="329"/>
      <c r="BB21" s="329"/>
      <c r="BC21" s="329"/>
      <c r="BD21" s="329"/>
      <c r="BE21" s="329"/>
      <c r="BF21" s="329"/>
      <c r="BG21" s="329"/>
      <c r="BH21" s="329"/>
      <c r="BI21" s="329"/>
      <c r="BJ21" s="329"/>
      <c r="BK21" s="329"/>
      <c r="BL21" s="329"/>
      <c r="BM21" s="329"/>
      <c r="BN21" s="329"/>
      <c r="BO21" s="329"/>
    </row>
    <row r="22" spans="1:67" ht="22.5" customHeight="1" thickBot="1" x14ac:dyDescent="0.25">
      <c r="A22" s="24"/>
      <c r="B22" s="24"/>
      <c r="C22" s="300"/>
      <c r="D22" s="300"/>
      <c r="E22" s="194"/>
      <c r="F22" s="202"/>
      <c r="G22" s="202"/>
      <c r="H22" s="202"/>
      <c r="I22" s="295" t="s">
        <v>108</v>
      </c>
      <c r="J22" s="296"/>
      <c r="K22" s="296"/>
      <c r="L22" s="296"/>
      <c r="M22" s="296"/>
      <c r="N22" s="296"/>
      <c r="O22" s="297" t="str">
        <f>IF(入力してください!Q33="同じ",入力してください!J22,入力してください!J38) &amp; ""</f>
        <v/>
      </c>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24"/>
      <c r="AN22" s="329"/>
      <c r="AO22" s="329"/>
      <c r="AP22" s="329"/>
      <c r="AQ22" s="329"/>
      <c r="AR22" s="329"/>
      <c r="AS22" s="329"/>
      <c r="AT22" s="329"/>
      <c r="AU22" s="329"/>
      <c r="AV22" s="329"/>
      <c r="AW22" s="329"/>
      <c r="AX22" s="329"/>
      <c r="AY22" s="329"/>
      <c r="AZ22" s="329"/>
      <c r="BA22" s="329"/>
      <c r="BB22" s="329"/>
      <c r="BC22" s="329"/>
      <c r="BD22" s="329"/>
      <c r="BE22" s="329"/>
      <c r="BF22" s="329"/>
      <c r="BG22" s="329"/>
      <c r="BH22" s="329"/>
      <c r="BI22" s="329"/>
      <c r="BJ22" s="329"/>
      <c r="BK22" s="329"/>
      <c r="BL22" s="329"/>
      <c r="BM22" s="329"/>
      <c r="BN22" s="329"/>
      <c r="BO22" s="329"/>
    </row>
    <row r="23" spans="1:67" ht="16.5" customHeight="1" x14ac:dyDescent="0.2">
      <c r="A23" s="24"/>
      <c r="B23" s="24"/>
      <c r="C23" s="60"/>
      <c r="D23" s="60"/>
      <c r="E23" s="35"/>
      <c r="F23" s="35"/>
      <c r="G23" s="35"/>
      <c r="H23" s="35"/>
      <c r="I23" s="61"/>
      <c r="J23" s="61"/>
      <c r="K23" s="61"/>
      <c r="L23" s="61"/>
      <c r="M23" s="61"/>
      <c r="N23" s="61"/>
      <c r="O23" s="2"/>
      <c r="P23" s="2"/>
      <c r="Q23" s="2"/>
      <c r="R23" s="2"/>
      <c r="S23" s="2"/>
      <c r="T23" s="2"/>
      <c r="U23" s="2"/>
      <c r="V23" s="2"/>
      <c r="W23" s="2"/>
      <c r="X23" s="2"/>
      <c r="Y23" s="2"/>
      <c r="Z23" s="2"/>
      <c r="AA23" s="2"/>
      <c r="AB23" s="2"/>
      <c r="AC23" s="2"/>
      <c r="AD23" s="2"/>
      <c r="AE23" s="2"/>
      <c r="AF23" s="2"/>
      <c r="AG23" s="2"/>
      <c r="AH23" s="2"/>
      <c r="AI23" s="2"/>
      <c r="AJ23" s="2"/>
      <c r="AK23" s="2"/>
      <c r="AL23" s="24"/>
    </row>
    <row r="24" spans="1:67" ht="24.75" customHeight="1" thickBot="1" x14ac:dyDescent="0.25">
      <c r="C24" s="71" t="s">
        <v>266</v>
      </c>
    </row>
    <row r="25" spans="1:67" ht="27" customHeight="1" x14ac:dyDescent="0.2">
      <c r="A25" s="24"/>
      <c r="B25" s="24"/>
      <c r="C25" s="305" t="s">
        <v>42</v>
      </c>
      <c r="D25" s="306"/>
      <c r="E25" s="306"/>
      <c r="F25" s="306"/>
      <c r="G25" s="307"/>
      <c r="H25" s="64" t="s">
        <v>16</v>
      </c>
      <c r="I25" s="249" t="str">
        <f>入力してください!H43 &amp; ""</f>
        <v>人工透析を必要とする腎不全</v>
      </c>
      <c r="J25" s="249"/>
      <c r="K25" s="249"/>
      <c r="L25" s="249"/>
      <c r="M25" s="249"/>
      <c r="N25" s="249"/>
      <c r="O25" s="249"/>
      <c r="P25" s="249"/>
      <c r="Q25" s="250"/>
      <c r="R25" s="64" t="s">
        <v>17</v>
      </c>
      <c r="S25" s="249" t="str">
        <f>入力してください!H44 &amp; ""</f>
        <v/>
      </c>
      <c r="T25" s="249"/>
      <c r="U25" s="249"/>
      <c r="V25" s="249"/>
      <c r="W25" s="249"/>
      <c r="X25" s="249"/>
      <c r="Y25" s="249"/>
      <c r="Z25" s="249"/>
      <c r="AA25" s="250"/>
      <c r="AB25" s="64" t="s">
        <v>18</v>
      </c>
      <c r="AC25" s="251" t="str">
        <f>入力してください!H45 &amp; ""</f>
        <v/>
      </c>
      <c r="AD25" s="251"/>
      <c r="AE25" s="251"/>
      <c r="AF25" s="251"/>
      <c r="AG25" s="251"/>
      <c r="AH25" s="251"/>
      <c r="AI25" s="251"/>
      <c r="AJ25" s="251"/>
      <c r="AK25" s="252"/>
    </row>
    <row r="26" spans="1:67" ht="21" customHeight="1" x14ac:dyDescent="0.2">
      <c r="A26" s="24"/>
      <c r="B26" s="24"/>
      <c r="C26" s="288" t="s">
        <v>113</v>
      </c>
      <c r="D26" s="289"/>
      <c r="E26" s="289"/>
      <c r="F26" s="289"/>
      <c r="G26" s="290"/>
      <c r="H26" s="291" t="str">
        <f>入力してください!H46 &amp; ""</f>
        <v/>
      </c>
      <c r="I26" s="292"/>
      <c r="J26" s="292"/>
      <c r="K26" s="292"/>
      <c r="L26" s="292"/>
      <c r="M26" s="292"/>
      <c r="N26" s="292"/>
      <c r="O26" s="292"/>
      <c r="P26" s="292"/>
      <c r="Q26" s="292"/>
      <c r="R26" s="292"/>
      <c r="S26" s="292"/>
      <c r="T26" s="292"/>
      <c r="U26" s="292"/>
      <c r="V26" s="293"/>
      <c r="W26" s="220" t="s">
        <v>115</v>
      </c>
      <c r="X26" s="221"/>
      <c r="Y26" s="221"/>
      <c r="Z26" s="221"/>
      <c r="AA26" s="221"/>
      <c r="AB26" s="222"/>
      <c r="AC26" s="291" t="str">
        <f>入力してください!H47 &amp; ""</f>
        <v/>
      </c>
      <c r="AD26" s="292"/>
      <c r="AE26" s="292"/>
      <c r="AF26" s="292"/>
      <c r="AG26" s="292"/>
      <c r="AH26" s="292"/>
      <c r="AI26" s="292"/>
      <c r="AJ26" s="292"/>
      <c r="AK26" s="294"/>
      <c r="AL26" s="24"/>
    </row>
    <row r="27" spans="1:67" ht="21" customHeight="1" x14ac:dyDescent="0.2">
      <c r="A27" s="24"/>
      <c r="B27" s="24"/>
      <c r="C27" s="288" t="s">
        <v>114</v>
      </c>
      <c r="D27" s="289"/>
      <c r="E27" s="289"/>
      <c r="F27" s="289"/>
      <c r="G27" s="290"/>
      <c r="H27" s="278" t="str">
        <f>入力してください!H48 &amp; ""</f>
        <v/>
      </c>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80"/>
      <c r="AL27" s="24"/>
    </row>
    <row r="28" spans="1:67" ht="21" customHeight="1" x14ac:dyDescent="0.2">
      <c r="A28" s="24"/>
      <c r="B28" s="24"/>
      <c r="C28" s="272" t="s">
        <v>284</v>
      </c>
      <c r="D28" s="273"/>
      <c r="E28" s="273"/>
      <c r="F28" s="273"/>
      <c r="G28" s="274"/>
      <c r="H28" s="278" t="str">
        <f>入力してください!H49 &amp; ""</f>
        <v/>
      </c>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80"/>
      <c r="AL28" s="24"/>
    </row>
    <row r="29" spans="1:67" ht="21" customHeight="1" x14ac:dyDescent="0.2">
      <c r="A29" s="24"/>
      <c r="B29" s="24"/>
      <c r="C29" s="275"/>
      <c r="D29" s="276"/>
      <c r="E29" s="276"/>
      <c r="F29" s="276"/>
      <c r="G29" s="277"/>
      <c r="H29" s="278" t="str">
        <f>入力してください!H50&amp;IF(LEFT(入力してください!H50,1)="エ","(医療機関名："&amp;入力してください!K51&amp;")",IF(LEFT(入力してください!H50,1)="オ","(施設名："&amp;入力してください!K51&amp;")",""))</f>
        <v/>
      </c>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80"/>
      <c r="AL29" s="24"/>
    </row>
    <row r="30" spans="1:67" ht="21" customHeight="1" thickBot="1" x14ac:dyDescent="0.25">
      <c r="A30" s="24"/>
      <c r="B30" s="24"/>
      <c r="C30" s="281" t="s">
        <v>262</v>
      </c>
      <c r="D30" s="282"/>
      <c r="E30" s="282"/>
      <c r="F30" s="282"/>
      <c r="G30" s="283"/>
      <c r="H30" s="284" t="str">
        <f>IF(入力してください!K52&lt;&gt;"","医療機関名（"&amp;入力してください!K52&amp;"）","")</f>
        <v/>
      </c>
      <c r="I30" s="285"/>
      <c r="J30" s="285"/>
      <c r="K30" s="285"/>
      <c r="L30" s="285"/>
      <c r="M30" s="285"/>
      <c r="N30" s="285"/>
      <c r="O30" s="285"/>
      <c r="P30" s="285"/>
      <c r="Q30" s="285"/>
      <c r="R30" s="285"/>
      <c r="S30" s="285"/>
      <c r="T30" s="285"/>
      <c r="U30" s="285"/>
      <c r="V30" s="285"/>
      <c r="W30" s="285"/>
      <c r="X30" s="285"/>
      <c r="Y30" s="285"/>
      <c r="Z30" s="285"/>
      <c r="AA30" s="285"/>
      <c r="AB30" s="285"/>
      <c r="AC30" s="286">
        <f>入力してください!K53</f>
        <v>0</v>
      </c>
      <c r="AD30" s="286"/>
      <c r="AE30" s="286"/>
      <c r="AF30" s="285" t="s">
        <v>264</v>
      </c>
      <c r="AG30" s="285"/>
      <c r="AH30" s="285"/>
      <c r="AI30" s="285"/>
      <c r="AJ30" s="285"/>
      <c r="AK30" s="287"/>
      <c r="AL30" s="24"/>
    </row>
    <row r="31" spans="1:67" ht="14.25" customHeight="1" x14ac:dyDescent="0.2">
      <c r="A31" s="24"/>
      <c r="B31" s="24"/>
      <c r="C31" s="62"/>
      <c r="D31" s="62"/>
      <c r="E31" s="35"/>
      <c r="F31" s="35"/>
      <c r="G31" s="35"/>
      <c r="H31" s="35"/>
      <c r="I31" s="24"/>
      <c r="J31" s="63"/>
      <c r="K31" s="63"/>
      <c r="L31" s="63"/>
      <c r="M31" s="63"/>
      <c r="N31" s="63"/>
      <c r="O31" s="63"/>
      <c r="P31" s="63"/>
      <c r="Q31" s="63"/>
      <c r="R31" s="63"/>
      <c r="S31" s="24"/>
      <c r="T31" s="63"/>
      <c r="U31" s="63"/>
      <c r="V31" s="63"/>
      <c r="W31" s="63"/>
      <c r="X31" s="63"/>
      <c r="Y31" s="63"/>
      <c r="Z31" s="63"/>
      <c r="AA31" s="63"/>
      <c r="AB31" s="63"/>
      <c r="AC31" s="24"/>
      <c r="AD31" s="63"/>
      <c r="AE31" s="63"/>
      <c r="AF31" s="63"/>
      <c r="AG31" s="63"/>
      <c r="AH31" s="63"/>
      <c r="AI31" s="63"/>
      <c r="AJ31" s="63"/>
      <c r="AK31" s="63"/>
      <c r="AL31" s="24"/>
    </row>
    <row r="32" spans="1:67" ht="46.5" customHeight="1" x14ac:dyDescent="0.2">
      <c r="A32" s="24"/>
      <c r="B32" s="24"/>
      <c r="C32" s="258" t="s">
        <v>285</v>
      </c>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63"/>
      <c r="AL32" s="24"/>
    </row>
    <row r="33" spans="1:67" ht="20.25" customHeight="1" x14ac:dyDescent="0.2">
      <c r="C33" s="259" t="s">
        <v>286</v>
      </c>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1"/>
    </row>
    <row r="34" spans="1:67" ht="20.25" customHeight="1" x14ac:dyDescent="0.2">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row>
    <row r="35" spans="1:67" ht="20.25" customHeight="1" x14ac:dyDescent="0.2">
      <c r="C35" s="66"/>
      <c r="D35" s="66"/>
      <c r="E35" s="66"/>
      <c r="F35" s="66"/>
      <c r="H35" s="262" t="str">
        <f>IF(入力してください!J60&lt;&gt;"","令和" &amp; IF(入力してください!J60&gt;2020,入力してください!J60-2018,入力してください!J60) &amp;"年"&amp;入力してください!N60&amp;"月"&amp;入力してください!R60&amp;"日","年      月      日")</f>
        <v>年      月      日</v>
      </c>
      <c r="I35" s="262"/>
      <c r="J35" s="262"/>
      <c r="K35" s="262"/>
      <c r="L35" s="262"/>
      <c r="M35" s="262"/>
      <c r="N35" s="262"/>
      <c r="O35" s="262"/>
      <c r="P35" s="23"/>
      <c r="Q35" s="66"/>
      <c r="R35" s="66"/>
      <c r="S35" s="66"/>
      <c r="T35" s="66"/>
      <c r="U35" s="66"/>
      <c r="V35" s="66"/>
      <c r="W35" s="66"/>
      <c r="X35" s="66"/>
      <c r="Y35" s="66"/>
      <c r="Z35" s="66"/>
      <c r="AA35" s="66"/>
      <c r="AB35" s="66"/>
      <c r="AC35" s="66"/>
      <c r="AD35" s="66"/>
      <c r="AE35" s="66"/>
      <c r="AF35" s="66"/>
      <c r="AG35" s="66"/>
      <c r="AH35" s="66"/>
      <c r="AI35" s="66"/>
      <c r="AJ35" s="66"/>
      <c r="AK35" s="66"/>
    </row>
    <row r="36" spans="1:67" ht="20.25" customHeight="1" x14ac:dyDescent="0.2">
      <c r="C36" s="66"/>
      <c r="D36" s="66"/>
      <c r="E36" s="66"/>
      <c r="F36" s="77" t="s">
        <v>296</v>
      </c>
      <c r="G36" s="72"/>
      <c r="H36" s="72"/>
      <c r="I36" s="72"/>
      <c r="J36" s="72"/>
      <c r="K36" s="72"/>
      <c r="L36" s="66"/>
      <c r="M36" s="66"/>
      <c r="N36" s="66"/>
      <c r="O36" s="66"/>
      <c r="P36" s="66"/>
      <c r="Q36" s="263" t="s">
        <v>116</v>
      </c>
      <c r="R36" s="263"/>
      <c r="S36" s="263"/>
      <c r="T36" s="263"/>
      <c r="U36" s="263"/>
      <c r="V36" s="25"/>
      <c r="W36" s="23" t="str">
        <f>入力してください!G61 &amp; ""</f>
        <v/>
      </c>
      <c r="X36" s="24"/>
      <c r="Y36" s="24"/>
      <c r="Z36" s="24"/>
      <c r="AA36" s="24"/>
      <c r="AB36" s="66"/>
      <c r="AC36" s="66"/>
      <c r="AD36" s="66"/>
      <c r="AE36" s="66"/>
      <c r="AF36" s="66"/>
      <c r="AG36" s="66"/>
      <c r="AH36" s="66"/>
      <c r="AI36" s="66"/>
      <c r="AJ36" s="66"/>
      <c r="AK36" s="66"/>
    </row>
    <row r="37" spans="1:67" ht="10.5" customHeight="1" thickBot="1" x14ac:dyDescent="0.25">
      <c r="C37" s="66"/>
      <c r="D37" s="66"/>
      <c r="E37" s="66"/>
      <c r="F37" s="66"/>
      <c r="G37" s="66"/>
      <c r="H37" s="66"/>
      <c r="I37" s="66"/>
      <c r="J37" s="66"/>
      <c r="K37" s="66"/>
      <c r="L37" s="66"/>
      <c r="M37" s="66"/>
      <c r="N37" s="66"/>
      <c r="O37" s="66"/>
      <c r="P37" s="66"/>
      <c r="Q37" s="66"/>
      <c r="R37" s="66"/>
      <c r="S37" s="66"/>
      <c r="T37" s="66"/>
      <c r="U37" s="66"/>
      <c r="V37" s="65"/>
      <c r="W37" s="65"/>
      <c r="X37" s="65"/>
      <c r="Y37" s="65"/>
      <c r="Z37" s="65"/>
      <c r="AA37" s="65"/>
      <c r="AB37" s="65"/>
      <c r="AC37" s="65"/>
      <c r="AD37" s="65"/>
      <c r="AE37" s="65"/>
      <c r="AF37" s="65"/>
      <c r="AG37" s="65"/>
      <c r="AH37" s="65"/>
      <c r="AI37" s="65"/>
      <c r="AJ37" s="65"/>
      <c r="AK37" s="65"/>
    </row>
    <row r="38" spans="1:67" ht="30" customHeight="1" thickBot="1" x14ac:dyDescent="0.25">
      <c r="C38" s="264" t="s">
        <v>287</v>
      </c>
      <c r="D38" s="265"/>
      <c r="E38" s="265"/>
      <c r="F38" s="265"/>
      <c r="G38" s="265"/>
      <c r="H38" s="266" t="str">
        <f>IF(入力してください!K63&lt;&gt;"","令和" &amp; IF(入力してください!K63&gt;2020,入力してください!K63-2018,入力してください!K63) &amp;"年"&amp;入力してください!O63&amp;"月"&amp;入力してください!S63&amp;"日","年      月      日")</f>
        <v>年      月      日</v>
      </c>
      <c r="I38" s="267"/>
      <c r="J38" s="267"/>
      <c r="K38" s="267"/>
      <c r="L38" s="267"/>
      <c r="M38" s="267"/>
      <c r="N38" s="267"/>
      <c r="O38" s="267"/>
      <c r="P38" s="267"/>
      <c r="Q38" s="268"/>
      <c r="R38" s="269" t="s">
        <v>288</v>
      </c>
      <c r="S38" s="269"/>
      <c r="T38" s="269"/>
      <c r="U38" s="269"/>
      <c r="V38" s="270"/>
      <c r="W38" s="270"/>
      <c r="X38" s="270"/>
      <c r="Y38" s="270"/>
      <c r="Z38" s="270"/>
      <c r="AA38" s="270"/>
      <c r="AB38" s="270"/>
      <c r="AC38" s="270"/>
      <c r="AD38" s="270"/>
      <c r="AE38" s="270"/>
      <c r="AF38" s="270"/>
      <c r="AG38" s="270"/>
      <c r="AH38" s="270"/>
      <c r="AI38" s="270"/>
      <c r="AJ38" s="270"/>
      <c r="AK38" s="271"/>
    </row>
    <row r="39" spans="1:67" ht="3.75" customHeight="1" x14ac:dyDescent="0.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row>
    <row r="40" spans="1:67" ht="2.25"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row>
    <row r="41" spans="1:67" ht="11.25" customHeight="1" x14ac:dyDescent="0.2">
      <c r="C41" s="80" t="s">
        <v>294</v>
      </c>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65"/>
    </row>
    <row r="42" spans="1:67" ht="11.25" customHeight="1" x14ac:dyDescent="0.2">
      <c r="C42" s="47" t="s">
        <v>299</v>
      </c>
    </row>
    <row r="43" spans="1:67" ht="11.25" customHeight="1" x14ac:dyDescent="0.2">
      <c r="C43" s="47" t="s">
        <v>295</v>
      </c>
    </row>
    <row r="44" spans="1:67" ht="15.75" customHeight="1"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33" t="s">
        <v>255</v>
      </c>
      <c r="AL44"/>
    </row>
    <row r="45" spans="1:67" ht="15.75" customHeight="1" thickBot="1" x14ac:dyDescent="0.25">
      <c r="A45" s="24"/>
      <c r="B45" s="24"/>
      <c r="C45" s="81" t="s">
        <v>300</v>
      </c>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spans="1:67" ht="23.25" customHeight="1" thickBot="1" x14ac:dyDescent="0.25">
      <c r="A46" s="24"/>
      <c r="B46" s="24"/>
      <c r="C46" s="24"/>
      <c r="D46" s="24"/>
      <c r="E46" s="24"/>
      <c r="F46" s="24"/>
      <c r="G46" s="24"/>
      <c r="H46" s="24"/>
      <c r="I46" s="24"/>
      <c r="J46" s="24"/>
      <c r="K46" s="24"/>
      <c r="L46" s="219">
        <v>1</v>
      </c>
      <c r="M46" s="219"/>
      <c r="N46" s="316" t="s">
        <v>152</v>
      </c>
      <c r="O46" s="220"/>
      <c r="P46" s="326"/>
      <c r="Q46" s="327"/>
      <c r="R46" s="327"/>
      <c r="S46" s="327"/>
      <c r="T46" s="328"/>
      <c r="U46" s="24"/>
      <c r="V46" s="24"/>
      <c r="W46" s="24"/>
      <c r="X46" s="24"/>
      <c r="Y46" s="24"/>
      <c r="Z46" s="24"/>
      <c r="AA46" s="24"/>
      <c r="AB46" s="24"/>
      <c r="AC46" s="24"/>
      <c r="AD46" s="24"/>
      <c r="AE46" s="24"/>
      <c r="AF46" s="24"/>
      <c r="AG46" s="24"/>
      <c r="AH46" s="24"/>
      <c r="AI46" s="24"/>
      <c r="AJ46" s="24"/>
      <c r="AK46" s="24"/>
      <c r="AL46" s="24"/>
    </row>
    <row r="47" spans="1:67" ht="15.75"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row>
    <row r="48" spans="1:67" ht="18.75" customHeight="1" thickBot="1"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N48"/>
      <c r="AO48"/>
      <c r="AP48"/>
      <c r="AQ48"/>
      <c r="AR48"/>
      <c r="AS48"/>
      <c r="AT48"/>
      <c r="AU48"/>
      <c r="AV48"/>
      <c r="AW48"/>
      <c r="AX48"/>
      <c r="AY48"/>
      <c r="AZ48"/>
      <c r="BA48"/>
      <c r="BB48"/>
      <c r="BC48"/>
      <c r="BD48"/>
      <c r="BE48"/>
      <c r="BF48"/>
      <c r="BG48"/>
      <c r="BH48"/>
      <c r="BI48"/>
      <c r="BJ48"/>
      <c r="BK48"/>
      <c r="BL48"/>
      <c r="BM48"/>
      <c r="BN48"/>
      <c r="BO48"/>
    </row>
    <row r="49" spans="1:67" ht="19.5" customHeight="1" x14ac:dyDescent="0.15">
      <c r="A49" s="24"/>
      <c r="B49" s="24"/>
      <c r="C49" s="181" t="s">
        <v>282</v>
      </c>
      <c r="D49" s="182"/>
      <c r="E49" s="187" t="s">
        <v>3</v>
      </c>
      <c r="F49" s="187"/>
      <c r="G49" s="187"/>
      <c r="H49" s="188"/>
      <c r="I49" s="189" t="str">
        <f>入力してください!G17 &amp; ""</f>
        <v/>
      </c>
      <c r="J49" s="190"/>
      <c r="K49" s="190"/>
      <c r="L49" s="190"/>
      <c r="M49" s="190"/>
      <c r="N49" s="190"/>
      <c r="O49" s="190"/>
      <c r="P49" s="190"/>
      <c r="Q49" s="190"/>
      <c r="R49" s="190"/>
      <c r="S49" s="190"/>
      <c r="T49" s="190"/>
      <c r="U49" s="190"/>
      <c r="V49" s="190"/>
      <c r="W49" s="191"/>
      <c r="X49" s="192" t="s">
        <v>289</v>
      </c>
      <c r="Y49" s="193"/>
      <c r="Z49" s="196" t="str">
        <f>入力してください!G18&amp;""</f>
        <v/>
      </c>
      <c r="AA49" s="197"/>
      <c r="AB49" s="200" t="s">
        <v>293</v>
      </c>
      <c r="AC49" s="201"/>
      <c r="AD49" s="193"/>
      <c r="AE49" s="203" t="str">
        <f>IF(入力してください!I19&lt;&gt;"",入力してください!G19 &amp; 入力してください!I19 &amp; "年" &amp; 入力してください!N19 &amp; "月" &amp; 入力してください!R19 &amp; "日生","年　　月　　日生")</f>
        <v>年　　月　　日生</v>
      </c>
      <c r="AF49" s="203"/>
      <c r="AG49" s="203"/>
      <c r="AH49" s="203"/>
      <c r="AI49" s="203"/>
      <c r="AJ49" s="203"/>
      <c r="AK49" s="204"/>
      <c r="AL49" s="24"/>
      <c r="AN49"/>
      <c r="AO49"/>
      <c r="AP49"/>
      <c r="AQ49"/>
      <c r="AR49"/>
      <c r="AS49"/>
      <c r="AT49"/>
      <c r="AU49"/>
      <c r="AV49"/>
      <c r="AW49"/>
      <c r="AX49"/>
      <c r="AY49"/>
      <c r="AZ49"/>
      <c r="BA49"/>
      <c r="BB49"/>
      <c r="BC49"/>
      <c r="BD49"/>
      <c r="BE49"/>
      <c r="BF49"/>
      <c r="BG49"/>
      <c r="BH49"/>
      <c r="BI49"/>
      <c r="BJ49"/>
      <c r="BK49"/>
      <c r="BL49"/>
      <c r="BM49"/>
      <c r="BN49"/>
      <c r="BO49"/>
    </row>
    <row r="50" spans="1:67" ht="30.75" customHeight="1" x14ac:dyDescent="0.2">
      <c r="A50" s="24"/>
      <c r="B50" s="24"/>
      <c r="C50" s="183"/>
      <c r="D50" s="184"/>
      <c r="E50" s="205" t="s">
        <v>2</v>
      </c>
      <c r="F50" s="205"/>
      <c r="G50" s="205"/>
      <c r="H50" s="206"/>
      <c r="I50" s="207" t="str">
        <f>入力してください!G16 &amp; ""</f>
        <v/>
      </c>
      <c r="J50" s="208"/>
      <c r="K50" s="208"/>
      <c r="L50" s="208"/>
      <c r="M50" s="208"/>
      <c r="N50" s="208"/>
      <c r="O50" s="208"/>
      <c r="P50" s="208"/>
      <c r="Q50" s="208"/>
      <c r="R50" s="208"/>
      <c r="S50" s="208"/>
      <c r="T50" s="208"/>
      <c r="U50" s="208"/>
      <c r="V50" s="208"/>
      <c r="W50" s="209"/>
      <c r="X50" s="194"/>
      <c r="Y50" s="195"/>
      <c r="Z50" s="198"/>
      <c r="AA50" s="199"/>
      <c r="AB50" s="194"/>
      <c r="AC50" s="202"/>
      <c r="AD50" s="195"/>
      <c r="AE50" s="210" t="str">
        <f ca="1" xml:space="preserve"> IFERROR(INT(_xlfn.DAYS(NOW(),DATEVALUE(入力してください!G19 &amp; 入力してください!I19 &amp; "年" &amp; 入力してください!N19 &amp; "月" &amp; 入力してください!R19 &amp; "日"))/365.25),"")</f>
        <v/>
      </c>
      <c r="AF50" s="210"/>
      <c r="AG50" s="210"/>
      <c r="AH50" s="210"/>
      <c r="AI50" s="210"/>
      <c r="AJ50" s="210"/>
      <c r="AK50" s="211"/>
      <c r="AL50" s="24"/>
      <c r="AN50"/>
      <c r="AO50"/>
      <c r="AP50"/>
      <c r="AQ50"/>
      <c r="AR50"/>
      <c r="AS50"/>
      <c r="AT50"/>
      <c r="AU50"/>
      <c r="AV50"/>
      <c r="AW50"/>
      <c r="AX50"/>
      <c r="AY50"/>
      <c r="AZ50"/>
      <c r="BA50"/>
      <c r="BB50"/>
      <c r="BC50"/>
      <c r="BD50"/>
      <c r="BE50"/>
      <c r="BF50"/>
      <c r="BG50"/>
      <c r="BH50"/>
      <c r="BI50"/>
      <c r="BJ50"/>
      <c r="BK50"/>
      <c r="BL50"/>
      <c r="BM50"/>
      <c r="BN50"/>
      <c r="BO50"/>
    </row>
    <row r="51" spans="1:67" ht="17.25" customHeight="1" x14ac:dyDescent="0.2">
      <c r="A51" s="24"/>
      <c r="B51" s="24"/>
      <c r="C51" s="183"/>
      <c r="D51" s="184"/>
      <c r="E51" s="212" t="s">
        <v>24</v>
      </c>
      <c r="F51" s="213"/>
      <c r="G51" s="213"/>
      <c r="H51" s="213"/>
      <c r="I51" s="218" t="s">
        <v>105</v>
      </c>
      <c r="J51" s="219"/>
      <c r="K51" s="219"/>
      <c r="L51" s="219"/>
      <c r="M51" s="219"/>
      <c r="N51" s="95" t="str">
        <f>入力してください!G20 &amp; ""</f>
        <v/>
      </c>
      <c r="O51" s="95"/>
      <c r="P51" s="95"/>
      <c r="Q51" s="95"/>
      <c r="R51" s="95"/>
      <c r="S51" s="95"/>
      <c r="T51" s="95"/>
      <c r="U51" s="95"/>
      <c r="V51" s="95"/>
      <c r="W51" s="220" t="s">
        <v>107</v>
      </c>
      <c r="X51" s="221"/>
      <c r="Y51" s="221"/>
      <c r="Z51" s="221"/>
      <c r="AA51" s="222"/>
      <c r="AB51" s="95" t="str">
        <f>入力してください!G23 &amp; ""</f>
        <v/>
      </c>
      <c r="AC51" s="95"/>
      <c r="AD51" s="95"/>
      <c r="AE51" s="95"/>
      <c r="AF51" s="95"/>
      <c r="AG51" s="95"/>
      <c r="AH51" s="95"/>
      <c r="AI51" s="95"/>
      <c r="AJ51" s="95"/>
      <c r="AK51" s="110"/>
      <c r="AL51" s="24"/>
      <c r="AN51"/>
      <c r="AO51"/>
      <c r="AP51"/>
      <c r="AQ51"/>
      <c r="AR51"/>
      <c r="AS51"/>
      <c r="AT51"/>
      <c r="AU51"/>
      <c r="AV51"/>
      <c r="AW51"/>
      <c r="AX51"/>
      <c r="AY51"/>
      <c r="AZ51"/>
      <c r="BA51"/>
      <c r="BB51"/>
      <c r="BC51"/>
      <c r="BD51"/>
      <c r="BE51"/>
      <c r="BF51"/>
      <c r="BG51"/>
      <c r="BH51"/>
      <c r="BI51"/>
      <c r="BJ51"/>
      <c r="BK51"/>
      <c r="BL51"/>
      <c r="BM51"/>
      <c r="BN51"/>
      <c r="BO51"/>
    </row>
    <row r="52" spans="1:67" ht="23.25" customHeight="1" x14ac:dyDescent="0.2">
      <c r="A52" s="24"/>
      <c r="B52" s="24"/>
      <c r="C52" s="183"/>
      <c r="D52" s="184"/>
      <c r="E52" s="214"/>
      <c r="F52" s="215"/>
      <c r="G52" s="215"/>
      <c r="H52" s="215"/>
      <c r="I52" s="223" t="str">
        <f>入力してください!G21 &amp;入力してください!J21&amp;""</f>
        <v>東京都</v>
      </c>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5"/>
      <c r="AL52" s="24"/>
      <c r="AN52"/>
      <c r="AO52"/>
      <c r="AP52"/>
      <c r="AQ52"/>
      <c r="AR52"/>
      <c r="AS52"/>
      <c r="AT52"/>
      <c r="AU52"/>
      <c r="AV52"/>
      <c r="AW52"/>
      <c r="AX52"/>
      <c r="AY52"/>
      <c r="AZ52"/>
      <c r="BA52"/>
      <c r="BB52"/>
      <c r="BC52"/>
      <c r="BD52"/>
      <c r="BE52"/>
      <c r="BF52"/>
      <c r="BG52"/>
      <c r="BH52"/>
      <c r="BI52"/>
      <c r="BJ52"/>
      <c r="BK52"/>
      <c r="BL52"/>
      <c r="BM52"/>
      <c r="BN52"/>
      <c r="BO52"/>
    </row>
    <row r="53" spans="1:67" ht="23.25" customHeight="1" x14ac:dyDescent="0.2">
      <c r="A53" s="24"/>
      <c r="B53" s="24"/>
      <c r="C53" s="185"/>
      <c r="D53" s="186"/>
      <c r="E53" s="216"/>
      <c r="F53" s="217"/>
      <c r="G53" s="217"/>
      <c r="H53" s="217"/>
      <c r="I53" s="234" t="s">
        <v>108</v>
      </c>
      <c r="J53" s="235"/>
      <c r="K53" s="235"/>
      <c r="L53" s="235"/>
      <c r="M53" s="235"/>
      <c r="N53" s="235"/>
      <c r="O53" s="236" t="str">
        <f>入力してください!J22 &amp; ""</f>
        <v/>
      </c>
      <c r="P53" s="236"/>
      <c r="Q53" s="236"/>
      <c r="R53" s="236"/>
      <c r="S53" s="236"/>
      <c r="T53" s="236"/>
      <c r="U53" s="236"/>
      <c r="V53" s="236"/>
      <c r="W53" s="236"/>
      <c r="X53" s="236"/>
      <c r="Y53" s="236"/>
      <c r="Z53" s="236"/>
      <c r="AA53" s="236"/>
      <c r="AB53" s="236"/>
      <c r="AC53" s="236"/>
      <c r="AD53" s="236"/>
      <c r="AE53" s="236"/>
      <c r="AF53" s="236"/>
      <c r="AG53" s="236"/>
      <c r="AH53" s="236"/>
      <c r="AI53" s="236"/>
      <c r="AJ53" s="236"/>
      <c r="AK53" s="237"/>
      <c r="AL53" s="24"/>
      <c r="AN53"/>
      <c r="AO53"/>
      <c r="AP53"/>
      <c r="AQ53"/>
      <c r="AR53"/>
      <c r="AS53"/>
      <c r="AT53"/>
      <c r="AU53"/>
      <c r="AV53"/>
      <c r="AW53"/>
      <c r="AX53"/>
      <c r="AY53"/>
      <c r="AZ53"/>
      <c r="BA53"/>
      <c r="BB53"/>
      <c r="BC53"/>
      <c r="BD53"/>
      <c r="BE53"/>
      <c r="BF53"/>
      <c r="BG53"/>
      <c r="BH53"/>
      <c r="BI53"/>
      <c r="BJ53"/>
      <c r="BK53"/>
      <c r="BL53"/>
      <c r="BM53"/>
      <c r="BN53"/>
      <c r="BO53"/>
    </row>
    <row r="54" spans="1:67" ht="17.25" customHeight="1" x14ac:dyDescent="0.2">
      <c r="A54" s="24"/>
      <c r="B54" s="24"/>
      <c r="C54" s="181" t="s">
        <v>259</v>
      </c>
      <c r="D54" s="182"/>
      <c r="E54" s="238" t="s">
        <v>19</v>
      </c>
      <c r="F54" s="238"/>
      <c r="G54" s="238"/>
      <c r="H54" s="239"/>
      <c r="I54" s="240" t="str">
        <f>入力してください!G24 &amp; ""</f>
        <v/>
      </c>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1"/>
      <c r="AG54" s="99" t="str">
        <f>入力してください!T24 &amp; ""</f>
        <v/>
      </c>
      <c r="AH54" s="100"/>
      <c r="AI54" s="100"/>
      <c r="AJ54" s="100"/>
      <c r="AK54" s="241"/>
      <c r="AL54" s="24"/>
      <c r="AN54"/>
      <c r="AO54"/>
      <c r="AP54"/>
      <c r="AQ54"/>
      <c r="AR54"/>
      <c r="AS54"/>
      <c r="AT54"/>
      <c r="AU54"/>
      <c r="AV54"/>
      <c r="AW54"/>
      <c r="AX54"/>
      <c r="AY54"/>
      <c r="AZ54"/>
      <c r="BA54"/>
      <c r="BB54"/>
      <c r="BC54"/>
      <c r="BD54"/>
      <c r="BE54"/>
      <c r="BF54"/>
      <c r="BG54"/>
      <c r="BH54"/>
      <c r="BI54"/>
      <c r="BJ54"/>
      <c r="BK54"/>
      <c r="BL54"/>
      <c r="BM54"/>
      <c r="BN54"/>
      <c r="BO54"/>
    </row>
    <row r="55" spans="1:67" ht="17.25" customHeight="1" thickBot="1" x14ac:dyDescent="0.25">
      <c r="A55" s="24"/>
      <c r="B55" s="24"/>
      <c r="C55" s="183"/>
      <c r="D55" s="184"/>
      <c r="E55" s="238" t="s">
        <v>20</v>
      </c>
      <c r="F55" s="238"/>
      <c r="G55" s="238"/>
      <c r="H55" s="239"/>
      <c r="I55" s="242" t="str">
        <f>入力してください!G25 &amp; ""</f>
        <v/>
      </c>
      <c r="J55" s="243"/>
      <c r="K55" s="243"/>
      <c r="L55" s="243"/>
      <c r="M55" s="243"/>
      <c r="N55" s="243"/>
      <c r="O55" s="243"/>
      <c r="P55" s="244"/>
      <c r="Q55" s="245" t="s">
        <v>21</v>
      </c>
      <c r="R55" s="246"/>
      <c r="S55" s="247"/>
      <c r="T55" s="248" t="str">
        <f>入力してください!N25 &amp; ""</f>
        <v/>
      </c>
      <c r="U55" s="243"/>
      <c r="V55" s="243"/>
      <c r="W55" s="243"/>
      <c r="X55" s="243"/>
      <c r="Y55" s="244"/>
      <c r="Z55" s="301" t="s">
        <v>106</v>
      </c>
      <c r="AA55" s="301"/>
      <c r="AB55" s="301"/>
      <c r="AC55" s="301"/>
      <c r="AD55" s="78" t="str">
        <f>LEFT(入力してください!G26,1)</f>
        <v/>
      </c>
      <c r="AE55" s="70" t="str">
        <f>MID(入力してください!G26,2,1)</f>
        <v/>
      </c>
      <c r="AF55" s="70" t="str">
        <f>MID(入力してください!G26,3,1)</f>
        <v/>
      </c>
      <c r="AG55" s="70" t="str">
        <f>MID(入力してください!G26,4,1)</f>
        <v/>
      </c>
      <c r="AH55" s="70" t="str">
        <f>MID(入力してください!G26,5,1)</f>
        <v/>
      </c>
      <c r="AI55" s="70" t="str">
        <f>MID(入力してください!G26,6,1)</f>
        <v/>
      </c>
      <c r="AJ55" s="70" t="str">
        <f>MID(入力してください!G26,7,1)</f>
        <v/>
      </c>
      <c r="AK55" s="79" t="str">
        <f>MID(入力してください!G26,8,1)</f>
        <v/>
      </c>
      <c r="AL55" s="24"/>
      <c r="AN55"/>
      <c r="AO55"/>
      <c r="AP55"/>
      <c r="AQ55"/>
      <c r="AR55"/>
      <c r="AS55"/>
      <c r="AT55"/>
      <c r="AU55"/>
      <c r="AV55"/>
      <c r="AW55"/>
      <c r="AX55"/>
      <c r="AY55"/>
      <c r="AZ55"/>
      <c r="BA55"/>
      <c r="BB55"/>
      <c r="BC55"/>
      <c r="BD55"/>
      <c r="BE55"/>
      <c r="BF55"/>
      <c r="BG55"/>
      <c r="BH55"/>
      <c r="BI55"/>
      <c r="BJ55"/>
      <c r="BK55"/>
      <c r="BL55"/>
      <c r="BM55"/>
      <c r="BN55"/>
      <c r="BO55"/>
    </row>
    <row r="56" spans="1:67" ht="17.25" customHeight="1" thickBot="1" x14ac:dyDescent="0.25">
      <c r="A56" s="24"/>
      <c r="B56" s="24"/>
      <c r="C56" s="185"/>
      <c r="D56" s="186"/>
      <c r="E56" s="302" t="s">
        <v>109</v>
      </c>
      <c r="F56" s="303"/>
      <c r="G56" s="303"/>
      <c r="H56" s="303"/>
      <c r="I56" s="304"/>
      <c r="J56" s="304"/>
      <c r="K56" s="304"/>
      <c r="L56" s="304"/>
      <c r="M56" s="304"/>
      <c r="N56" s="304"/>
      <c r="O56" s="304"/>
      <c r="P56" s="304"/>
      <c r="Q56" s="304"/>
      <c r="R56" s="304"/>
      <c r="S56" s="304"/>
      <c r="T56" s="304"/>
      <c r="U56" s="304"/>
      <c r="V56" s="304"/>
      <c r="W56" s="304"/>
      <c r="X56" s="304"/>
      <c r="Y56" s="304"/>
      <c r="Z56" s="304"/>
      <c r="AA56" s="304"/>
      <c r="AB56" s="304"/>
      <c r="AC56" s="304"/>
      <c r="AD56" s="304"/>
      <c r="AE56" s="156" t="str">
        <f>入力してください!Q28 &amp; ""</f>
        <v/>
      </c>
      <c r="AF56" s="109"/>
      <c r="AG56" s="109"/>
      <c r="AH56" s="109"/>
      <c r="AI56" s="109"/>
      <c r="AJ56" s="109"/>
      <c r="AK56" s="299"/>
      <c r="AL56" s="24"/>
      <c r="AN56"/>
      <c r="AO56"/>
      <c r="AP56"/>
      <c r="AQ56"/>
      <c r="AR56"/>
      <c r="AS56"/>
      <c r="AT56"/>
      <c r="AU56"/>
      <c r="AV56"/>
      <c r="AW56"/>
      <c r="AX56"/>
      <c r="AY56"/>
      <c r="AZ56"/>
      <c r="BA56"/>
      <c r="BB56"/>
      <c r="BC56"/>
      <c r="BD56"/>
      <c r="BE56"/>
      <c r="BF56"/>
      <c r="BG56"/>
      <c r="BH56"/>
      <c r="BI56"/>
      <c r="BJ56"/>
      <c r="BK56"/>
      <c r="BL56"/>
      <c r="BM56"/>
      <c r="BN56"/>
      <c r="BO56"/>
    </row>
    <row r="57" spans="1:67" ht="23.25" customHeight="1" thickBot="1" x14ac:dyDescent="0.25">
      <c r="AN57"/>
      <c r="AO57"/>
      <c r="AP57"/>
      <c r="AQ57"/>
      <c r="AR57"/>
      <c r="AS57"/>
      <c r="AT57"/>
      <c r="AU57"/>
      <c r="AV57"/>
      <c r="AW57"/>
      <c r="AX57"/>
      <c r="AY57"/>
      <c r="AZ57"/>
      <c r="BA57"/>
      <c r="BB57"/>
      <c r="BC57"/>
      <c r="BD57"/>
      <c r="BE57"/>
      <c r="BF57"/>
      <c r="BG57"/>
      <c r="BH57"/>
      <c r="BI57"/>
      <c r="BJ57"/>
      <c r="BK57"/>
      <c r="BL57"/>
      <c r="BM57"/>
      <c r="BN57"/>
      <c r="BO57"/>
    </row>
    <row r="58" spans="1:67" ht="14.25" customHeight="1" x14ac:dyDescent="0.2">
      <c r="A58" s="24"/>
      <c r="B58" s="24"/>
      <c r="C58" s="300" t="s">
        <v>260</v>
      </c>
      <c r="D58" s="300"/>
      <c r="E58" s="187" t="s">
        <v>3</v>
      </c>
      <c r="F58" s="187"/>
      <c r="G58" s="187"/>
      <c r="H58" s="188"/>
      <c r="I58" s="226"/>
      <c r="J58" s="227"/>
      <c r="K58" s="227"/>
      <c r="L58" s="227"/>
      <c r="M58" s="227"/>
      <c r="N58" s="227"/>
      <c r="O58" s="190" t="str">
        <f>IF(入力してください!Q32="同じ",入力してください!G17,入力してください!G35) &amp; ""</f>
        <v/>
      </c>
      <c r="P58" s="190"/>
      <c r="Q58" s="190"/>
      <c r="R58" s="190"/>
      <c r="S58" s="190"/>
      <c r="T58" s="190"/>
      <c r="U58" s="190"/>
      <c r="V58" s="190"/>
      <c r="W58" s="190"/>
      <c r="X58" s="190"/>
      <c r="Y58" s="190"/>
      <c r="Z58" s="190"/>
      <c r="AA58" s="190"/>
      <c r="AB58" s="190"/>
      <c r="AC58" s="190"/>
      <c r="AD58" s="190"/>
      <c r="AE58" s="73"/>
      <c r="AF58" s="73"/>
      <c r="AG58" s="73"/>
      <c r="AH58" s="73"/>
      <c r="AI58" s="73"/>
      <c r="AJ58" s="73"/>
      <c r="AK58" s="74"/>
      <c r="AL58" s="24"/>
      <c r="AN58"/>
      <c r="AO58"/>
      <c r="AP58"/>
      <c r="AQ58"/>
      <c r="AR58"/>
      <c r="AS58"/>
      <c r="AT58"/>
      <c r="AU58"/>
      <c r="AV58"/>
      <c r="AW58"/>
      <c r="AX58"/>
      <c r="AY58"/>
      <c r="AZ58"/>
      <c r="BA58"/>
      <c r="BB58"/>
      <c r="BC58"/>
      <c r="BD58"/>
      <c r="BE58"/>
      <c r="BF58"/>
      <c r="BG58"/>
      <c r="BH58"/>
      <c r="BI58"/>
      <c r="BJ58"/>
      <c r="BK58"/>
      <c r="BL58"/>
      <c r="BM58"/>
      <c r="BN58"/>
      <c r="BO58"/>
    </row>
    <row r="59" spans="1:67" ht="26.25" customHeight="1" x14ac:dyDescent="0.15">
      <c r="A59" s="24"/>
      <c r="B59" s="24"/>
      <c r="C59" s="300"/>
      <c r="D59" s="300"/>
      <c r="E59" s="228" t="s">
        <v>2</v>
      </c>
      <c r="F59" s="228"/>
      <c r="G59" s="228"/>
      <c r="H59" s="229"/>
      <c r="I59" s="67" t="str">
        <f>IF(入力してください!Q32="同じ","☑","□")</f>
        <v>□</v>
      </c>
      <c r="J59" s="57" t="s">
        <v>111</v>
      </c>
      <c r="K59" s="58"/>
      <c r="L59" s="58"/>
      <c r="M59" s="58"/>
      <c r="N59" s="58"/>
      <c r="O59" s="230" t="str">
        <f>IF(入力してください!Q32="同じ",入力してください!G16,入力してください!G34) &amp; ""</f>
        <v/>
      </c>
      <c r="P59" s="230"/>
      <c r="Q59" s="230"/>
      <c r="R59" s="230"/>
      <c r="S59" s="230"/>
      <c r="T59" s="230"/>
      <c r="U59" s="230"/>
      <c r="V59" s="230"/>
      <c r="W59" s="230"/>
      <c r="X59" s="230"/>
      <c r="Y59" s="230"/>
      <c r="Z59" s="230"/>
      <c r="AA59" s="230"/>
      <c r="AB59" s="230"/>
      <c r="AC59" s="230"/>
      <c r="AD59" s="230"/>
      <c r="AE59" s="75"/>
      <c r="AF59" s="75"/>
      <c r="AG59" s="75"/>
      <c r="AH59" s="75"/>
      <c r="AI59" s="75"/>
      <c r="AJ59" s="75"/>
      <c r="AK59" s="76"/>
      <c r="AL59" s="24"/>
      <c r="AN59"/>
      <c r="AO59"/>
      <c r="AP59"/>
      <c r="AQ59"/>
      <c r="AR59"/>
      <c r="AS59"/>
      <c r="AT59"/>
      <c r="AU59"/>
      <c r="AV59"/>
      <c r="AW59"/>
      <c r="AX59"/>
      <c r="AY59"/>
      <c r="AZ59"/>
      <c r="BA59"/>
      <c r="BB59"/>
      <c r="BC59"/>
      <c r="BD59"/>
      <c r="BE59"/>
      <c r="BF59"/>
      <c r="BG59"/>
      <c r="BH59"/>
      <c r="BI59"/>
      <c r="BJ59"/>
      <c r="BK59"/>
      <c r="BL59"/>
      <c r="BM59"/>
      <c r="BN59"/>
      <c r="BO59"/>
    </row>
    <row r="60" spans="1:67" ht="18" customHeight="1" x14ac:dyDescent="0.2">
      <c r="A60" s="24"/>
      <c r="B60" s="24"/>
      <c r="C60" s="300"/>
      <c r="D60" s="300"/>
      <c r="E60" s="231" t="s">
        <v>24</v>
      </c>
      <c r="F60" s="232"/>
      <c r="G60" s="232"/>
      <c r="H60" s="232"/>
      <c r="I60" s="59" t="str">
        <f>IF(入力してください!Q33="同じ","☑","□")</f>
        <v>□</v>
      </c>
      <c r="J60" s="253" t="s">
        <v>112</v>
      </c>
      <c r="K60" s="253"/>
      <c r="L60" s="253"/>
      <c r="M60" s="253"/>
      <c r="N60" s="253"/>
      <c r="O60" s="253"/>
      <c r="P60" s="253"/>
      <c r="Q60" s="254"/>
      <c r="R60" s="219" t="s">
        <v>105</v>
      </c>
      <c r="S60" s="219"/>
      <c r="T60" s="219"/>
      <c r="U60" s="95" t="str">
        <f>IF(入力してください!Q33="同じ",入力してください!G20,入力してください!G36) &amp; ""</f>
        <v/>
      </c>
      <c r="V60" s="95"/>
      <c r="W60" s="95"/>
      <c r="X60" s="95"/>
      <c r="Y60" s="95"/>
      <c r="Z60" s="95"/>
      <c r="AA60" s="95"/>
      <c r="AB60" s="219" t="s">
        <v>107</v>
      </c>
      <c r="AC60" s="219"/>
      <c r="AD60" s="219"/>
      <c r="AE60" s="95" t="str">
        <f>IF(入力してください!Q33="同じ",入力してください!G23,入力してください!G39) &amp; ""</f>
        <v/>
      </c>
      <c r="AF60" s="95"/>
      <c r="AG60" s="95"/>
      <c r="AH60" s="95"/>
      <c r="AI60" s="95"/>
      <c r="AJ60" s="95"/>
      <c r="AK60" s="110"/>
      <c r="AL60" s="24"/>
      <c r="AN60"/>
      <c r="AO60"/>
      <c r="AP60"/>
      <c r="AQ60"/>
      <c r="AR60"/>
      <c r="AS60"/>
      <c r="AT60"/>
      <c r="AU60"/>
      <c r="AV60"/>
      <c r="AW60"/>
      <c r="AX60"/>
      <c r="AY60"/>
      <c r="AZ60"/>
      <c r="BA60"/>
      <c r="BB60"/>
      <c r="BC60"/>
      <c r="BD60"/>
      <c r="BE60"/>
      <c r="BF60"/>
      <c r="BG60"/>
      <c r="BH60"/>
      <c r="BI60"/>
      <c r="BJ60"/>
      <c r="BK60"/>
      <c r="BL60"/>
      <c r="BM60"/>
      <c r="BN60"/>
      <c r="BO60"/>
    </row>
    <row r="61" spans="1:67" ht="22.5" customHeight="1" x14ac:dyDescent="0.2">
      <c r="A61" s="24"/>
      <c r="B61" s="24"/>
      <c r="C61" s="300"/>
      <c r="D61" s="300"/>
      <c r="E61" s="233"/>
      <c r="F61" s="178"/>
      <c r="G61" s="178"/>
      <c r="H61" s="178"/>
      <c r="I61" s="255" t="str">
        <f>IF(入力してください!Q33="同じ",入力してください!G21&amp;入力してください!J21,入力してください!G37 &amp;入力してください!J37) &amp; ""</f>
        <v>東京都</v>
      </c>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7"/>
      <c r="AL61" s="24"/>
      <c r="AN61"/>
      <c r="AO61"/>
      <c r="AP61"/>
      <c r="AQ61"/>
      <c r="AR61"/>
      <c r="AS61"/>
      <c r="AT61"/>
      <c r="AU61"/>
      <c r="AV61"/>
      <c r="AW61"/>
      <c r="AX61"/>
      <c r="AY61"/>
      <c r="AZ61"/>
      <c r="BA61"/>
      <c r="BB61"/>
      <c r="BC61"/>
      <c r="BD61"/>
      <c r="BE61"/>
      <c r="BF61"/>
      <c r="BG61"/>
      <c r="BH61"/>
      <c r="BI61"/>
      <c r="BJ61"/>
      <c r="BK61"/>
      <c r="BL61"/>
      <c r="BM61"/>
      <c r="BN61"/>
      <c r="BO61"/>
    </row>
    <row r="62" spans="1:67" ht="22.5" customHeight="1" thickBot="1" x14ac:dyDescent="0.25">
      <c r="A62" s="24"/>
      <c r="B62" s="24"/>
      <c r="C62" s="300"/>
      <c r="D62" s="300"/>
      <c r="E62" s="194"/>
      <c r="F62" s="202"/>
      <c r="G62" s="202"/>
      <c r="H62" s="202"/>
      <c r="I62" s="295" t="s">
        <v>108</v>
      </c>
      <c r="J62" s="296"/>
      <c r="K62" s="296"/>
      <c r="L62" s="296"/>
      <c r="M62" s="296"/>
      <c r="N62" s="296"/>
      <c r="O62" s="297" t="str">
        <f>IF(入力してください!Q33="同じ",入力してください!J22,入力してください!J38) &amp; ""</f>
        <v/>
      </c>
      <c r="P62" s="297"/>
      <c r="Q62" s="297"/>
      <c r="R62" s="297"/>
      <c r="S62" s="297"/>
      <c r="T62" s="297"/>
      <c r="U62" s="297"/>
      <c r="V62" s="297"/>
      <c r="W62" s="297"/>
      <c r="X62" s="297"/>
      <c r="Y62" s="297"/>
      <c r="Z62" s="297"/>
      <c r="AA62" s="297"/>
      <c r="AB62" s="297"/>
      <c r="AC62" s="297"/>
      <c r="AD62" s="297"/>
      <c r="AE62" s="297"/>
      <c r="AF62" s="297"/>
      <c r="AG62" s="297"/>
      <c r="AH62" s="297"/>
      <c r="AI62" s="297"/>
      <c r="AJ62" s="297"/>
      <c r="AK62" s="298"/>
      <c r="AL62" s="24"/>
      <c r="AN62"/>
      <c r="AO62"/>
      <c r="AP62"/>
      <c r="AQ62"/>
      <c r="AR62"/>
      <c r="AS62"/>
      <c r="AT62"/>
      <c r="AU62"/>
      <c r="AV62"/>
      <c r="AW62"/>
      <c r="AX62"/>
      <c r="AY62"/>
      <c r="AZ62"/>
      <c r="BA62"/>
      <c r="BB62"/>
      <c r="BC62"/>
      <c r="BD62"/>
      <c r="BE62"/>
      <c r="BF62"/>
      <c r="BG62"/>
      <c r="BH62"/>
      <c r="BI62"/>
      <c r="BJ62"/>
      <c r="BK62"/>
      <c r="BL62"/>
      <c r="BM62"/>
      <c r="BN62"/>
      <c r="BO62"/>
    </row>
    <row r="63" spans="1:67" ht="16.5" customHeight="1" x14ac:dyDescent="0.2">
      <c r="A63" s="24"/>
      <c r="B63" s="24"/>
      <c r="C63" s="60"/>
      <c r="D63" s="60"/>
      <c r="E63" s="35"/>
      <c r="F63" s="35"/>
      <c r="G63" s="35"/>
      <c r="H63" s="35"/>
      <c r="I63" s="61"/>
      <c r="J63" s="61"/>
      <c r="K63" s="61"/>
      <c r="L63" s="61"/>
      <c r="M63" s="61"/>
      <c r="N63" s="61"/>
      <c r="O63" s="2"/>
      <c r="P63" s="2"/>
      <c r="Q63" s="2"/>
      <c r="R63" s="2"/>
      <c r="S63" s="2"/>
      <c r="T63" s="2"/>
      <c r="U63" s="2"/>
      <c r="V63" s="2"/>
      <c r="W63" s="2"/>
      <c r="X63" s="2"/>
      <c r="Y63" s="2"/>
      <c r="Z63" s="2"/>
      <c r="AA63" s="2"/>
      <c r="AB63" s="2"/>
      <c r="AC63" s="2"/>
      <c r="AD63" s="2"/>
      <c r="AE63" s="2"/>
      <c r="AF63" s="2"/>
      <c r="AG63" s="2"/>
      <c r="AH63" s="2"/>
      <c r="AI63" s="2"/>
      <c r="AJ63" s="2"/>
      <c r="AK63" s="2"/>
      <c r="AL63" s="24"/>
    </row>
    <row r="64" spans="1:67" ht="24.75" customHeight="1" x14ac:dyDescent="0.2">
      <c r="C64" s="71"/>
    </row>
    <row r="65" spans="1:67" ht="31.5" customHeight="1" x14ac:dyDescent="0.2">
      <c r="A65" s="24"/>
      <c r="B65" s="24"/>
      <c r="C65" s="239" t="s">
        <v>42</v>
      </c>
      <c r="D65" s="289"/>
      <c r="E65" s="289"/>
      <c r="F65" s="289"/>
      <c r="G65" s="290"/>
      <c r="H65" s="26" t="s">
        <v>16</v>
      </c>
      <c r="I65" s="322" t="str">
        <f>入力してください!H43 &amp; ""</f>
        <v>人工透析を必要とする腎不全</v>
      </c>
      <c r="J65" s="322"/>
      <c r="K65" s="322"/>
      <c r="L65" s="322"/>
      <c r="M65" s="322"/>
      <c r="N65" s="322"/>
      <c r="O65" s="322"/>
      <c r="P65" s="322"/>
      <c r="Q65" s="323"/>
      <c r="R65" s="26" t="s">
        <v>17</v>
      </c>
      <c r="S65" s="322" t="str">
        <f>入力してください!H44 &amp; ""</f>
        <v/>
      </c>
      <c r="T65" s="322"/>
      <c r="U65" s="322"/>
      <c r="V65" s="322"/>
      <c r="W65" s="322"/>
      <c r="X65" s="322"/>
      <c r="Y65" s="322"/>
      <c r="Z65" s="322"/>
      <c r="AA65" s="323"/>
      <c r="AB65" s="26" t="s">
        <v>18</v>
      </c>
      <c r="AC65" s="324" t="str">
        <f>入力してください!H45 &amp; ""</f>
        <v/>
      </c>
      <c r="AD65" s="324"/>
      <c r="AE65" s="324"/>
      <c r="AF65" s="324"/>
      <c r="AG65" s="324"/>
      <c r="AH65" s="324"/>
      <c r="AI65" s="324"/>
      <c r="AJ65" s="324"/>
      <c r="AK65" s="325"/>
    </row>
    <row r="66" spans="1:67" ht="16.5" customHeight="1" x14ac:dyDescent="0.2">
      <c r="A66" s="24"/>
      <c r="B66" s="24"/>
      <c r="C66" s="239" t="s">
        <v>113</v>
      </c>
      <c r="D66" s="289"/>
      <c r="E66" s="289"/>
      <c r="F66" s="289"/>
      <c r="G66" s="290"/>
      <c r="H66" s="320" t="e">
        <f>VLOOKUP(J66,介護認定,2,FALSE)</f>
        <v>#N/A</v>
      </c>
      <c r="I66" s="321"/>
      <c r="J66" s="314" t="str">
        <f>入力してください!H46 &amp; ""</f>
        <v/>
      </c>
      <c r="K66" s="314"/>
      <c r="L66" s="314"/>
      <c r="M66" s="314"/>
      <c r="N66" s="314"/>
      <c r="O66" s="314"/>
      <c r="P66" s="314"/>
      <c r="Q66" s="314"/>
      <c r="R66" s="314"/>
      <c r="S66" s="314"/>
      <c r="T66" s="314"/>
      <c r="U66" s="314"/>
      <c r="V66" s="314"/>
      <c r="W66" s="314"/>
      <c r="X66" s="315"/>
      <c r="Y66"/>
      <c r="Z66"/>
      <c r="AA66"/>
      <c r="AB66"/>
      <c r="AC66"/>
      <c r="AD66"/>
      <c r="AE66"/>
      <c r="AF66"/>
      <c r="AG66"/>
      <c r="AH66"/>
      <c r="AI66"/>
      <c r="AJ66"/>
      <c r="AK66"/>
      <c r="AL66" s="24"/>
    </row>
    <row r="67" spans="1:67" ht="16.5" customHeight="1" x14ac:dyDescent="0.2">
      <c r="A67" s="24"/>
      <c r="B67" s="24"/>
      <c r="C67" s="239" t="s">
        <v>114</v>
      </c>
      <c r="D67" s="289"/>
      <c r="E67" s="289"/>
      <c r="F67" s="289"/>
      <c r="G67" s="290"/>
      <c r="H67" s="320" t="e">
        <f>VLOOKUP(J67,医療処置,2,FALSE)</f>
        <v>#N/A</v>
      </c>
      <c r="I67" s="321"/>
      <c r="J67" s="314" t="str">
        <f>入力してください!H48 &amp; ""</f>
        <v/>
      </c>
      <c r="K67" s="314"/>
      <c r="L67" s="314"/>
      <c r="M67" s="314"/>
      <c r="N67" s="314"/>
      <c r="O67" s="314"/>
      <c r="P67" s="314"/>
      <c r="Q67" s="314"/>
      <c r="R67" s="314"/>
      <c r="S67" s="314"/>
      <c r="T67" s="314"/>
      <c r="U67" s="314"/>
      <c r="V67" s="314"/>
      <c r="W67" s="314"/>
      <c r="X67" s="315"/>
      <c r="Y67"/>
      <c r="Z67"/>
      <c r="AA67"/>
      <c r="AB67"/>
      <c r="AC67"/>
      <c r="AD67"/>
      <c r="AE67"/>
      <c r="AF67"/>
      <c r="AG67"/>
      <c r="AH67"/>
      <c r="AI67"/>
      <c r="AJ67"/>
      <c r="AK67"/>
      <c r="AL67" s="24"/>
    </row>
    <row r="68" spans="1:67" ht="31.5" customHeight="1" x14ac:dyDescent="0.2">
      <c r="A68" s="24"/>
      <c r="B68" s="24"/>
      <c r="C68" s="316" t="s">
        <v>301</v>
      </c>
      <c r="D68" s="219"/>
      <c r="E68" s="219"/>
      <c r="F68" s="220"/>
      <c r="G68" s="222"/>
      <c r="H68" s="149" t="s">
        <v>302</v>
      </c>
      <c r="I68" s="149"/>
      <c r="J68" s="317"/>
      <c r="K68" s="319"/>
      <c r="L68" s="318"/>
      <c r="M68" s="317" t="s">
        <v>303</v>
      </c>
      <c r="N68" s="319"/>
      <c r="O68" s="318"/>
      <c r="P68" s="317"/>
      <c r="Q68" s="319"/>
      <c r="R68" s="319"/>
      <c r="S68" s="319"/>
      <c r="T68" s="319"/>
      <c r="U68" s="318"/>
      <c r="V68" s="34" t="s">
        <v>304</v>
      </c>
      <c r="W68" s="317"/>
      <c r="X68" s="318"/>
      <c r="Y68" s="34" t="s">
        <v>305</v>
      </c>
      <c r="Z68" s="317"/>
      <c r="AA68" s="319"/>
      <c r="AB68" s="318"/>
      <c r="AC68"/>
      <c r="AD68"/>
      <c r="AE68"/>
      <c r="AF68"/>
      <c r="AG68"/>
      <c r="AH68"/>
      <c r="AI68"/>
      <c r="AJ68"/>
      <c r="AK68"/>
      <c r="AL68" s="24"/>
    </row>
    <row r="69" spans="1:67" ht="31.5" customHeight="1" x14ac:dyDescent="0.2">
      <c r="A69" s="24"/>
      <c r="B69" s="24"/>
      <c r="C69" s="316" t="s">
        <v>310</v>
      </c>
      <c r="D69" s="316"/>
      <c r="E69" s="316"/>
      <c r="F69" s="28"/>
      <c r="G69" s="28"/>
      <c r="H69" s="28"/>
      <c r="I69" s="316" t="s">
        <v>311</v>
      </c>
      <c r="J69" s="316"/>
      <c r="K69" s="316"/>
      <c r="L69" s="219"/>
      <c r="M69" s="219"/>
      <c r="N69" s="219"/>
      <c r="O69" s="219"/>
      <c r="P69" s="219"/>
      <c r="Q69" s="219"/>
      <c r="R69" s="219"/>
      <c r="S69" s="219"/>
      <c r="T69" s="316" t="s">
        <v>312</v>
      </c>
      <c r="U69" s="219"/>
      <c r="V69" s="219"/>
      <c r="W69" s="219"/>
      <c r="X69" s="219"/>
      <c r="Y69" s="28"/>
      <c r="Z69" s="28"/>
      <c r="AA69" s="28"/>
      <c r="AB69" s="28"/>
      <c r="AC69" s="28"/>
      <c r="AD69" s="28"/>
      <c r="AE69" s="28"/>
      <c r="AF69" s="24"/>
      <c r="AG69" s="24"/>
      <c r="AH69" s="24"/>
      <c r="AI69" s="24"/>
      <c r="AJ69" s="24"/>
      <c r="AK69" s="24"/>
      <c r="AL69" s="24"/>
      <c r="AM69"/>
    </row>
    <row r="70" spans="1:67" ht="31.5" customHeight="1" x14ac:dyDescent="0.2">
      <c r="A70" s="24"/>
      <c r="B70" s="24"/>
      <c r="C70" s="220" t="s">
        <v>153</v>
      </c>
      <c r="D70" s="221"/>
      <c r="E70" s="221"/>
      <c r="F70" s="222"/>
      <c r="G70" s="330" t="s">
        <v>154</v>
      </c>
      <c r="H70" s="331"/>
      <c r="I70" s="332"/>
      <c r="J70" s="330" t="s">
        <v>118</v>
      </c>
      <c r="K70" s="331"/>
      <c r="L70" s="332"/>
      <c r="M70" s="330" t="s">
        <v>117</v>
      </c>
      <c r="N70" s="336"/>
      <c r="O70" s="337"/>
      <c r="P70" s="330" t="s">
        <v>155</v>
      </c>
      <c r="Q70" s="336"/>
      <c r="R70" s="337"/>
      <c r="S70" s="330" t="s">
        <v>154</v>
      </c>
      <c r="T70" s="331"/>
      <c r="U70" s="331"/>
      <c r="V70" s="332"/>
      <c r="W70" s="330" t="s">
        <v>118</v>
      </c>
      <c r="X70" s="331"/>
      <c r="Y70" s="333"/>
      <c r="Z70" s="334"/>
      <c r="AA70" s="335" t="s">
        <v>117</v>
      </c>
      <c r="AB70" s="333"/>
      <c r="AC70" s="333"/>
      <c r="AD70" s="334"/>
      <c r="AE70" s="29"/>
      <c r="AF70" s="29"/>
      <c r="AG70" s="27"/>
      <c r="AH70" s="27"/>
      <c r="AI70" s="27"/>
      <c r="AJ70" s="27"/>
      <c r="AK70" s="27"/>
      <c r="AL70" s="27"/>
      <c r="AM70"/>
    </row>
    <row r="71" spans="1:67" ht="132" customHeight="1" x14ac:dyDescent="0.2">
      <c r="A71" s="24"/>
      <c r="B71" s="24"/>
      <c r="C71"/>
      <c r="D71"/>
      <c r="E71"/>
      <c r="F71"/>
      <c r="G71"/>
      <c r="H71"/>
      <c r="I71"/>
      <c r="J71"/>
      <c r="K71"/>
      <c r="L71"/>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row>
    <row r="72" spans="1:67" ht="12.75" customHeight="1" thickBot="1" x14ac:dyDescent="0.25">
      <c r="A72" s="24"/>
      <c r="B72" s="24"/>
      <c r="C72"/>
      <c r="D72"/>
      <c r="E72"/>
      <c r="F72"/>
      <c r="G72"/>
      <c r="H72"/>
      <c r="I72"/>
      <c r="J72"/>
      <c r="K72"/>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row>
    <row r="73" spans="1:67" ht="16.5" customHeight="1" x14ac:dyDescent="0.2">
      <c r="A73" s="24"/>
      <c r="B73" s="24"/>
      <c r="C73"/>
      <c r="D73"/>
      <c r="E73"/>
      <c r="F73"/>
      <c r="G73"/>
      <c r="H73"/>
      <c r="I73"/>
      <c r="J73"/>
      <c r="K73"/>
      <c r="L73" s="27"/>
      <c r="M73" s="27"/>
      <c r="N73" s="27"/>
      <c r="O73" s="27"/>
      <c r="P73" s="27"/>
      <c r="Q73" s="27"/>
      <c r="R73" s="27"/>
      <c r="S73" s="308" t="s">
        <v>306</v>
      </c>
      <c r="T73" s="309"/>
      <c r="U73" s="310"/>
      <c r="V73" s="338" t="s">
        <v>307</v>
      </c>
      <c r="W73" s="309"/>
      <c r="X73" s="339"/>
      <c r="Y73" s="308" t="s">
        <v>308</v>
      </c>
      <c r="Z73" s="309"/>
      <c r="AA73" s="310"/>
      <c r="AB73" s="338" t="s">
        <v>309</v>
      </c>
      <c r="AC73" s="309"/>
      <c r="AD73" s="339"/>
      <c r="AE73" s="27"/>
      <c r="AF73" s="27"/>
      <c r="AG73" s="27"/>
      <c r="AH73" s="27"/>
      <c r="AI73" s="27"/>
      <c r="AJ73" s="27"/>
      <c r="AK73" s="27"/>
      <c r="AL73" s="27"/>
      <c r="AM73" s="27"/>
      <c r="AN73" s="27"/>
      <c r="AO73" s="27"/>
      <c r="AP73"/>
    </row>
    <row r="74" spans="1:67" ht="36.75" customHeight="1" thickBot="1" x14ac:dyDescent="0.25">
      <c r="S74" s="311"/>
      <c r="T74" s="312"/>
      <c r="U74" s="313"/>
      <c r="V74" s="340"/>
      <c r="W74" s="312"/>
      <c r="X74" s="341"/>
      <c r="Y74" s="311"/>
      <c r="Z74" s="312"/>
      <c r="AA74" s="313"/>
      <c r="AB74" s="340"/>
      <c r="AC74" s="312"/>
      <c r="AD74" s="341"/>
      <c r="AP74"/>
      <c r="AQ74" s="10"/>
    </row>
    <row r="75" spans="1:67" ht="5.25" customHeight="1" x14ac:dyDescent="0.2">
      <c r="AQ75" s="10"/>
    </row>
    <row r="76" spans="1:67" ht="12.75" customHeight="1"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33" t="s">
        <v>313</v>
      </c>
    </row>
    <row r="77" spans="1:67" ht="18.75" customHeight="1" x14ac:dyDescent="0.2">
      <c r="A77"/>
      <c r="B77" s="24"/>
      <c r="C77" s="36" t="str">
        <f>IF(入力してください!G10="する"," ☑"," □")&amp; "　情報連携する"</f>
        <v xml:space="preserve"> □　情報連携する</v>
      </c>
      <c r="D77" s="37"/>
      <c r="E77" s="37"/>
      <c r="F77" s="37"/>
      <c r="G77" s="37"/>
      <c r="H77" s="37"/>
      <c r="I77" s="38"/>
      <c r="J77" s="36" t="str">
        <f>IF(入力してください!G10="しない"," ☑"," □")&amp; "　情報連携しない"</f>
        <v xml:space="preserve"> □　情報連携しない</v>
      </c>
      <c r="K77" s="37"/>
      <c r="L77" s="37"/>
      <c r="M77" s="37"/>
      <c r="N77" s="37"/>
      <c r="O77" s="37"/>
      <c r="P77" s="38"/>
      <c r="Q77" s="24"/>
      <c r="S77" s="24"/>
      <c r="T77" s="24"/>
      <c r="U77" s="24"/>
      <c r="V77" s="24"/>
      <c r="W77" s="24"/>
      <c r="X77" s="24"/>
      <c r="Y77" s="24"/>
      <c r="AN77"/>
      <c r="AO77"/>
      <c r="AP77"/>
      <c r="AQ77"/>
      <c r="AR77"/>
      <c r="AS77"/>
      <c r="AT77"/>
      <c r="AU77"/>
      <c r="AV77"/>
      <c r="AW77"/>
      <c r="AX77"/>
      <c r="AY77"/>
      <c r="AZ77"/>
      <c r="BA77"/>
      <c r="BB77"/>
      <c r="BC77"/>
      <c r="BD77"/>
      <c r="BE77"/>
      <c r="BF77"/>
      <c r="BG77"/>
      <c r="BH77"/>
      <c r="BI77"/>
      <c r="BJ77"/>
      <c r="BK77"/>
      <c r="BL77"/>
      <c r="BM77"/>
      <c r="BN77"/>
      <c r="BO77"/>
    </row>
    <row r="78" spans="1:67" ht="3.75" customHeight="1" x14ac:dyDescent="0.2">
      <c r="A78"/>
      <c r="B78" s="24"/>
      <c r="C78" s="24"/>
      <c r="D78" s="24"/>
      <c r="E78" s="24"/>
      <c r="F78" s="24"/>
      <c r="G78" s="24"/>
      <c r="H78" s="24"/>
      <c r="I78" s="24"/>
      <c r="J78" s="24"/>
      <c r="K78" s="24"/>
      <c r="L78" s="24"/>
      <c r="M78" s="24"/>
      <c r="N78" s="24"/>
      <c r="O78" s="24"/>
      <c r="P78" s="24"/>
      <c r="Q78" s="24"/>
      <c r="R78" s="24"/>
      <c r="S78" s="24"/>
      <c r="T78" s="24"/>
      <c r="U78" s="24"/>
      <c r="V78" s="24"/>
      <c r="W78" s="24"/>
      <c r="X78" s="24"/>
      <c r="Y78" s="24"/>
      <c r="AN78"/>
      <c r="AO78"/>
      <c r="AP78"/>
      <c r="AQ78"/>
      <c r="AR78"/>
      <c r="AS78"/>
      <c r="AT78"/>
      <c r="AU78"/>
      <c r="AV78"/>
      <c r="AW78"/>
      <c r="AX78"/>
      <c r="AY78"/>
      <c r="AZ78"/>
      <c r="BA78"/>
      <c r="BB78"/>
      <c r="BC78"/>
      <c r="BD78"/>
      <c r="BE78"/>
      <c r="BF78"/>
      <c r="BG78"/>
      <c r="BH78"/>
      <c r="BI78"/>
      <c r="BJ78"/>
      <c r="BK78"/>
      <c r="BL78"/>
      <c r="BM78"/>
      <c r="BN78"/>
      <c r="BO78"/>
    </row>
    <row r="79" spans="1:67" ht="18" customHeight="1" x14ac:dyDescent="0.2">
      <c r="A79"/>
      <c r="B79" s="24"/>
      <c r="C79" s="36" t="str">
        <f>IF(入力してください!P10="有り"," ☑"," □")&amp; "　調書あり"</f>
        <v xml:space="preserve"> □　調書あり</v>
      </c>
      <c r="D79" s="37"/>
      <c r="E79" s="37"/>
      <c r="F79" s="37"/>
      <c r="G79" s="37"/>
      <c r="H79" s="37"/>
      <c r="I79" s="38"/>
      <c r="J79" s="36" t="str">
        <f>IF(入力してください!P10="無し"," ☑"," □")&amp; "　調書なし"</f>
        <v xml:space="preserve"> □　調書なし</v>
      </c>
      <c r="K79" s="37"/>
      <c r="L79" s="37"/>
      <c r="M79" s="37"/>
      <c r="N79" s="37"/>
      <c r="O79" s="37"/>
      <c r="P79" s="38"/>
      <c r="Q79" s="24"/>
      <c r="R79" s="24"/>
      <c r="S79" s="24"/>
      <c r="T79" s="24"/>
      <c r="U79" s="24"/>
      <c r="V79" s="24"/>
      <c r="W79" s="24"/>
      <c r="X79" s="24"/>
      <c r="Y79" s="24"/>
      <c r="Z79" s="178" t="s">
        <v>272</v>
      </c>
      <c r="AA79" s="178"/>
      <c r="AB79" s="178"/>
      <c r="AC79" s="178"/>
      <c r="AD79" s="178"/>
      <c r="AE79" s="178"/>
      <c r="AF79" s="178" t="str">
        <f>"(" &amp; IF(入力してください!P11="","　　　　",入力してください!P11) &amp; ")"</f>
        <v>(　　　　)</v>
      </c>
      <c r="AG79" s="178"/>
      <c r="AH79" s="178"/>
      <c r="AI79" s="178"/>
      <c r="AN79"/>
      <c r="AO79"/>
      <c r="AP79"/>
      <c r="AQ79"/>
      <c r="AR79"/>
      <c r="AS79"/>
      <c r="AT79"/>
      <c r="AU79"/>
      <c r="AV79"/>
      <c r="AW79"/>
      <c r="AX79"/>
      <c r="AY79"/>
      <c r="AZ79"/>
      <c r="BA79"/>
      <c r="BB79"/>
      <c r="BC79"/>
      <c r="BD79"/>
      <c r="BE79"/>
      <c r="BF79"/>
      <c r="BG79"/>
      <c r="BH79"/>
      <c r="BI79"/>
      <c r="BJ79"/>
      <c r="BK79"/>
      <c r="BL79"/>
      <c r="BM79"/>
      <c r="BN79"/>
      <c r="BO79"/>
    </row>
    <row r="80" spans="1:67" ht="15.75" customHeight="1" x14ac:dyDescent="0.2">
      <c r="A80"/>
      <c r="C80" s="48" t="s">
        <v>110</v>
      </c>
      <c r="Y80" s="49"/>
      <c r="Z80" s="178"/>
      <c r="AA80" s="178"/>
      <c r="AB80" s="178"/>
      <c r="AC80" s="178"/>
      <c r="AD80" s="178"/>
      <c r="AE80" s="178"/>
      <c r="AF80" s="179"/>
      <c r="AG80" s="179"/>
      <c r="AH80" s="179"/>
      <c r="AI80" s="179"/>
      <c r="AJ80" s="55"/>
      <c r="AK80" s="56"/>
      <c r="AN80"/>
      <c r="AO80"/>
      <c r="AP80"/>
      <c r="AQ80"/>
      <c r="AR80"/>
      <c r="AS80"/>
      <c r="AT80"/>
      <c r="AU80"/>
      <c r="AV80"/>
      <c r="AW80"/>
      <c r="AX80"/>
      <c r="AY80"/>
      <c r="AZ80"/>
      <c r="BA80"/>
      <c r="BB80"/>
      <c r="BC80"/>
      <c r="BD80"/>
      <c r="BE80"/>
      <c r="BF80"/>
      <c r="BG80"/>
      <c r="BH80"/>
      <c r="BI80"/>
      <c r="BJ80"/>
      <c r="BK80"/>
      <c r="BL80"/>
      <c r="BM80"/>
      <c r="BN80"/>
      <c r="BO80"/>
    </row>
    <row r="81" spans="1:67" ht="16.5" customHeight="1" x14ac:dyDescent="0.2">
      <c r="C81" s="180" t="s">
        <v>283</v>
      </c>
      <c r="D81" s="180"/>
      <c r="E81" s="180"/>
      <c r="F81" s="180"/>
      <c r="G81" s="180"/>
      <c r="H81" s="180"/>
      <c r="I81" s="180"/>
      <c r="J81" s="180"/>
      <c r="K81" s="180"/>
      <c r="L81" s="180"/>
      <c r="M81" s="180"/>
      <c r="N81" s="180"/>
      <c r="O81" s="180"/>
      <c r="P81" s="180"/>
      <c r="Q81" s="180"/>
      <c r="R81" s="180"/>
      <c r="S81" s="180"/>
      <c r="T81" s="180"/>
      <c r="U81" s="180"/>
      <c r="V81" s="180"/>
      <c r="Y81" s="50"/>
      <c r="AC81" s="68" t="s">
        <v>99</v>
      </c>
      <c r="AD81" s="69" t="str">
        <f>LEFT(入力してください!G11,1)</f>
        <v/>
      </c>
      <c r="AE81" s="69" t="str">
        <f>MID(入力してください!G11,2,1)</f>
        <v/>
      </c>
      <c r="AF81" s="69" t="str">
        <f>MID(入力してください!G11,3,1)</f>
        <v/>
      </c>
      <c r="AG81" s="69" t="str">
        <f>MID(入力してください!G11,4,1)</f>
        <v/>
      </c>
      <c r="AH81" s="69" t="str">
        <f>MID(入力してください!G11,5,1)</f>
        <v/>
      </c>
      <c r="AI81" s="69" t="str">
        <f>MID(入力してください!G11,6,1)</f>
        <v/>
      </c>
      <c r="AJ81" s="69" t="str">
        <f>MID(入力してください!G11,7,1)</f>
        <v/>
      </c>
      <c r="AK81" s="52"/>
      <c r="AN81"/>
      <c r="AO81"/>
      <c r="AP81"/>
      <c r="AQ81"/>
      <c r="AR81"/>
      <c r="AS81"/>
      <c r="AT81"/>
      <c r="AU81"/>
      <c r="AV81"/>
      <c r="AW81"/>
      <c r="AX81"/>
      <c r="AY81"/>
      <c r="AZ81"/>
      <c r="BA81"/>
      <c r="BB81"/>
      <c r="BC81"/>
      <c r="BD81"/>
      <c r="BE81"/>
      <c r="BF81"/>
      <c r="BG81"/>
      <c r="BH81"/>
      <c r="BI81"/>
      <c r="BJ81"/>
      <c r="BK81"/>
      <c r="BL81"/>
      <c r="BM81"/>
      <c r="BN81"/>
      <c r="BO81"/>
    </row>
    <row r="82" spans="1:67" ht="3.75" customHeight="1" x14ac:dyDescent="0.2">
      <c r="A82" s="24"/>
      <c r="B82" s="24"/>
      <c r="C82" s="180"/>
      <c r="D82" s="180"/>
      <c r="E82" s="180"/>
      <c r="F82" s="180"/>
      <c r="G82" s="180"/>
      <c r="H82" s="180"/>
      <c r="I82" s="180"/>
      <c r="J82" s="180"/>
      <c r="K82" s="180"/>
      <c r="L82" s="180"/>
      <c r="M82" s="180"/>
      <c r="N82" s="180"/>
      <c r="O82" s="180"/>
      <c r="P82" s="180"/>
      <c r="Q82" s="180"/>
      <c r="R82" s="180"/>
      <c r="S82" s="180"/>
      <c r="T82" s="180"/>
      <c r="U82" s="180"/>
      <c r="V82" s="180"/>
      <c r="W82" s="24"/>
      <c r="X82" s="24"/>
      <c r="Y82" s="51"/>
      <c r="Z82" s="53"/>
      <c r="AA82" s="53"/>
      <c r="AB82" s="53"/>
      <c r="AC82" s="53"/>
      <c r="AD82" s="53"/>
      <c r="AE82" s="53"/>
      <c r="AF82" s="53"/>
      <c r="AG82" s="53"/>
      <c r="AH82" s="53"/>
      <c r="AI82" s="53"/>
      <c r="AJ82" s="53"/>
      <c r="AK82" s="54"/>
      <c r="AL82" s="24"/>
      <c r="AN82"/>
      <c r="AO82"/>
      <c r="AP82"/>
      <c r="AQ82"/>
      <c r="AR82"/>
      <c r="AS82"/>
      <c r="AT82"/>
      <c r="AU82"/>
      <c r="AV82"/>
      <c r="AW82"/>
      <c r="AX82"/>
      <c r="AY82"/>
      <c r="AZ82"/>
      <c r="BA82"/>
      <c r="BB82"/>
      <c r="BC82"/>
      <c r="BD82"/>
      <c r="BE82"/>
      <c r="BF82"/>
      <c r="BG82"/>
      <c r="BH82"/>
      <c r="BI82"/>
      <c r="BJ82"/>
      <c r="BK82"/>
      <c r="BL82"/>
      <c r="BM82"/>
      <c r="BN82"/>
      <c r="BO82"/>
    </row>
    <row r="83" spans="1:67" ht="6.75" customHeight="1" thickBot="1"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N83"/>
      <c r="AO83"/>
      <c r="AP83"/>
      <c r="AQ83"/>
      <c r="AR83"/>
      <c r="AS83"/>
      <c r="AT83"/>
      <c r="AU83"/>
      <c r="AV83"/>
      <c r="AW83"/>
      <c r="AX83"/>
      <c r="AY83"/>
      <c r="AZ83"/>
      <c r="BA83"/>
      <c r="BB83"/>
      <c r="BC83"/>
      <c r="BD83"/>
      <c r="BE83"/>
      <c r="BF83"/>
      <c r="BG83"/>
      <c r="BH83"/>
      <c r="BI83"/>
      <c r="BJ83"/>
      <c r="BK83"/>
      <c r="BL83"/>
      <c r="BM83"/>
      <c r="BN83"/>
      <c r="BO83"/>
    </row>
    <row r="84" spans="1:67" ht="19.5" customHeight="1" x14ac:dyDescent="0.15">
      <c r="A84" s="24"/>
      <c r="B84" s="24"/>
      <c r="C84" s="181" t="s">
        <v>282</v>
      </c>
      <c r="D84" s="182"/>
      <c r="E84" s="187" t="s">
        <v>3</v>
      </c>
      <c r="F84" s="187"/>
      <c r="G84" s="187"/>
      <c r="H84" s="188"/>
      <c r="I84" s="189" t="str">
        <f>入力してください!G17 &amp; ""</f>
        <v/>
      </c>
      <c r="J84" s="190"/>
      <c r="K84" s="190"/>
      <c r="L84" s="190"/>
      <c r="M84" s="190"/>
      <c r="N84" s="190"/>
      <c r="O84" s="190"/>
      <c r="P84" s="190"/>
      <c r="Q84" s="190"/>
      <c r="R84" s="190"/>
      <c r="S84" s="190"/>
      <c r="T84" s="190"/>
      <c r="U84" s="190"/>
      <c r="V84" s="190"/>
      <c r="W84" s="191"/>
      <c r="X84" s="192" t="s">
        <v>289</v>
      </c>
      <c r="Y84" s="193"/>
      <c r="Z84" s="196" t="str">
        <f>入力してください!G18&amp;""</f>
        <v/>
      </c>
      <c r="AA84" s="197"/>
      <c r="AB84" s="200" t="s">
        <v>293</v>
      </c>
      <c r="AC84" s="201"/>
      <c r="AD84" s="193"/>
      <c r="AE84" s="203" t="str">
        <f>IF(入力してください!I19&lt;&gt;"",入力してください!G19 &amp; 入力してください!I19 &amp; "年" &amp; 入力してください!N19 &amp; "月" &amp; 入力してください!R19 &amp; "日生","年　　月　　日生")</f>
        <v>年　　月　　日生</v>
      </c>
      <c r="AF84" s="203"/>
      <c r="AG84" s="203"/>
      <c r="AH84" s="203"/>
      <c r="AI84" s="203"/>
      <c r="AJ84" s="203"/>
      <c r="AK84" s="204"/>
      <c r="AL84" s="24"/>
      <c r="AN84"/>
      <c r="AO84"/>
      <c r="AP84"/>
      <c r="AQ84"/>
      <c r="AR84"/>
      <c r="AS84"/>
      <c r="AT84"/>
      <c r="AU84"/>
      <c r="AV84"/>
      <c r="AW84"/>
      <c r="AX84"/>
      <c r="AY84"/>
      <c r="AZ84"/>
      <c r="BA84"/>
      <c r="BB84"/>
      <c r="BC84"/>
      <c r="BD84"/>
      <c r="BE84"/>
      <c r="BF84"/>
      <c r="BG84"/>
      <c r="BH84"/>
      <c r="BI84"/>
      <c r="BJ84"/>
      <c r="BK84"/>
      <c r="BL84"/>
      <c r="BM84"/>
      <c r="BN84"/>
      <c r="BO84"/>
    </row>
    <row r="85" spans="1:67" ht="30.75" customHeight="1" x14ac:dyDescent="0.2">
      <c r="A85" s="24"/>
      <c r="B85" s="24"/>
      <c r="C85" s="183"/>
      <c r="D85" s="184"/>
      <c r="E85" s="205" t="s">
        <v>2</v>
      </c>
      <c r="F85" s="205"/>
      <c r="G85" s="205"/>
      <c r="H85" s="206"/>
      <c r="I85" s="207" t="str">
        <f>入力してください!G16 &amp; ""</f>
        <v/>
      </c>
      <c r="J85" s="208"/>
      <c r="K85" s="208"/>
      <c r="L85" s="208"/>
      <c r="M85" s="208"/>
      <c r="N85" s="208"/>
      <c r="O85" s="208"/>
      <c r="P85" s="208"/>
      <c r="Q85" s="208"/>
      <c r="R85" s="208"/>
      <c r="S85" s="208"/>
      <c r="T85" s="208"/>
      <c r="U85" s="208"/>
      <c r="V85" s="208"/>
      <c r="W85" s="209"/>
      <c r="X85" s="194"/>
      <c r="Y85" s="195"/>
      <c r="Z85" s="198"/>
      <c r="AA85" s="199"/>
      <c r="AB85" s="194"/>
      <c r="AC85" s="202"/>
      <c r="AD85" s="195"/>
      <c r="AE85" s="210" t="str">
        <f ca="1" xml:space="preserve"> IFERROR(INT(_xlfn.DAYS(NOW(),DATEVALUE(入力してください!G19 &amp; 入力してください!I19 &amp; "年" &amp; 入力してください!N19 &amp; "月" &amp; 入力してください!R19 &amp; "日"))/365.25),"")</f>
        <v/>
      </c>
      <c r="AF85" s="210"/>
      <c r="AG85" s="210"/>
      <c r="AH85" s="210"/>
      <c r="AI85" s="210"/>
      <c r="AJ85" s="210"/>
      <c r="AK85" s="211"/>
      <c r="AL85" s="24"/>
      <c r="AN85"/>
      <c r="AO85"/>
      <c r="AP85"/>
      <c r="AQ85"/>
      <c r="AR85"/>
      <c r="AS85"/>
      <c r="AT85"/>
      <c r="AU85"/>
      <c r="AV85"/>
      <c r="AW85"/>
      <c r="AX85"/>
      <c r="AY85"/>
      <c r="AZ85"/>
      <c r="BA85"/>
      <c r="BB85"/>
      <c r="BC85"/>
      <c r="BD85"/>
      <c r="BE85"/>
      <c r="BF85"/>
      <c r="BG85"/>
      <c r="BH85"/>
      <c r="BI85"/>
      <c r="BJ85"/>
      <c r="BK85"/>
      <c r="BL85"/>
      <c r="BM85"/>
      <c r="BN85"/>
      <c r="BO85"/>
    </row>
    <row r="86" spans="1:67" ht="17.25" customHeight="1" x14ac:dyDescent="0.2">
      <c r="A86" s="24"/>
      <c r="B86" s="24"/>
      <c r="C86" s="183"/>
      <c r="D86" s="184"/>
      <c r="E86" s="212" t="s">
        <v>24</v>
      </c>
      <c r="F86" s="213"/>
      <c r="G86" s="213"/>
      <c r="H86" s="213"/>
      <c r="I86" s="218" t="s">
        <v>105</v>
      </c>
      <c r="J86" s="219"/>
      <c r="K86" s="219"/>
      <c r="L86" s="219"/>
      <c r="M86" s="219"/>
      <c r="N86" s="95" t="str">
        <f>入力してください!G20 &amp; ""</f>
        <v/>
      </c>
      <c r="O86" s="95"/>
      <c r="P86" s="95"/>
      <c r="Q86" s="95"/>
      <c r="R86" s="95"/>
      <c r="S86" s="95"/>
      <c r="T86" s="95"/>
      <c r="U86" s="95"/>
      <c r="V86" s="95"/>
      <c r="W86" s="220" t="s">
        <v>107</v>
      </c>
      <c r="X86" s="221"/>
      <c r="Y86" s="221"/>
      <c r="Z86" s="221"/>
      <c r="AA86" s="222"/>
      <c r="AB86" s="95" t="str">
        <f>入力してください!G23 &amp; ""</f>
        <v/>
      </c>
      <c r="AC86" s="95"/>
      <c r="AD86" s="95"/>
      <c r="AE86" s="95"/>
      <c r="AF86" s="95"/>
      <c r="AG86" s="95"/>
      <c r="AH86" s="95"/>
      <c r="AI86" s="95"/>
      <c r="AJ86" s="95"/>
      <c r="AK86" s="110"/>
      <c r="AL86" s="24"/>
      <c r="AN86"/>
      <c r="AO86"/>
      <c r="AP86"/>
      <c r="AQ86"/>
      <c r="AR86"/>
      <c r="AS86"/>
      <c r="AT86"/>
      <c r="AU86"/>
      <c r="AV86"/>
      <c r="AW86"/>
      <c r="AX86"/>
      <c r="AY86"/>
      <c r="AZ86"/>
      <c r="BA86"/>
      <c r="BB86"/>
      <c r="BC86"/>
      <c r="BD86"/>
      <c r="BE86"/>
      <c r="BF86"/>
      <c r="BG86"/>
      <c r="BH86"/>
      <c r="BI86"/>
      <c r="BJ86"/>
      <c r="BK86"/>
      <c r="BL86"/>
      <c r="BM86"/>
      <c r="BN86"/>
      <c r="BO86"/>
    </row>
    <row r="87" spans="1:67" ht="23.25" customHeight="1" x14ac:dyDescent="0.2">
      <c r="A87" s="24"/>
      <c r="B87" s="24"/>
      <c r="C87" s="183"/>
      <c r="D87" s="184"/>
      <c r="E87" s="214"/>
      <c r="F87" s="215"/>
      <c r="G87" s="215"/>
      <c r="H87" s="215"/>
      <c r="I87" s="223" t="str">
        <f>入力してください!G21 &amp;入力してください!J21&amp;""</f>
        <v>東京都</v>
      </c>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5"/>
      <c r="AL87" s="24"/>
      <c r="AN87"/>
      <c r="AO87"/>
      <c r="AP87"/>
      <c r="AQ87"/>
      <c r="AR87"/>
      <c r="AS87"/>
      <c r="AT87"/>
      <c r="AU87"/>
      <c r="AV87"/>
      <c r="AW87"/>
      <c r="AX87"/>
      <c r="AY87"/>
      <c r="AZ87"/>
      <c r="BA87"/>
      <c r="BB87"/>
      <c r="BC87"/>
      <c r="BD87"/>
      <c r="BE87"/>
      <c r="BF87"/>
      <c r="BG87"/>
      <c r="BH87"/>
      <c r="BI87"/>
      <c r="BJ87"/>
      <c r="BK87"/>
      <c r="BL87"/>
      <c r="BM87"/>
      <c r="BN87"/>
      <c r="BO87"/>
    </row>
    <row r="88" spans="1:67" ht="23.25" customHeight="1" x14ac:dyDescent="0.2">
      <c r="A88" s="24"/>
      <c r="B88" s="24"/>
      <c r="C88" s="185"/>
      <c r="D88" s="186"/>
      <c r="E88" s="216"/>
      <c r="F88" s="217"/>
      <c r="G88" s="217"/>
      <c r="H88" s="217"/>
      <c r="I88" s="234" t="s">
        <v>108</v>
      </c>
      <c r="J88" s="235"/>
      <c r="K88" s="235"/>
      <c r="L88" s="235"/>
      <c r="M88" s="235"/>
      <c r="N88" s="235"/>
      <c r="O88" s="236" t="str">
        <f>入力してください!J22 &amp; ""</f>
        <v/>
      </c>
      <c r="P88" s="236"/>
      <c r="Q88" s="236"/>
      <c r="R88" s="236"/>
      <c r="S88" s="236"/>
      <c r="T88" s="236"/>
      <c r="U88" s="236"/>
      <c r="V88" s="236"/>
      <c r="W88" s="236"/>
      <c r="X88" s="236"/>
      <c r="Y88" s="236"/>
      <c r="Z88" s="236"/>
      <c r="AA88" s="236"/>
      <c r="AB88" s="236"/>
      <c r="AC88" s="236"/>
      <c r="AD88" s="236"/>
      <c r="AE88" s="236"/>
      <c r="AF88" s="236"/>
      <c r="AG88" s="236"/>
      <c r="AH88" s="236"/>
      <c r="AI88" s="236"/>
      <c r="AJ88" s="236"/>
      <c r="AK88" s="237"/>
      <c r="AL88" s="24"/>
      <c r="AN88"/>
      <c r="AO88"/>
      <c r="AP88"/>
      <c r="AQ88"/>
      <c r="AR88"/>
      <c r="AS88"/>
      <c r="AT88"/>
      <c r="AU88"/>
      <c r="AV88"/>
      <c r="AW88"/>
      <c r="AX88"/>
      <c r="AY88"/>
      <c r="AZ88"/>
      <c r="BA88"/>
      <c r="BB88"/>
      <c r="BC88"/>
      <c r="BD88"/>
      <c r="BE88"/>
      <c r="BF88"/>
      <c r="BG88"/>
      <c r="BH88"/>
      <c r="BI88"/>
      <c r="BJ88"/>
      <c r="BK88"/>
      <c r="BL88"/>
      <c r="BM88"/>
      <c r="BN88"/>
      <c r="BO88"/>
    </row>
    <row r="89" spans="1:67" ht="17.25" customHeight="1" x14ac:dyDescent="0.2">
      <c r="A89" s="24"/>
      <c r="B89" s="24"/>
      <c r="C89" s="181" t="s">
        <v>259</v>
      </c>
      <c r="D89" s="182"/>
      <c r="E89" s="238" t="s">
        <v>19</v>
      </c>
      <c r="F89" s="238"/>
      <c r="G89" s="238"/>
      <c r="H89" s="239"/>
      <c r="I89" s="240" t="str">
        <f>入力してください!G24 &amp; ""</f>
        <v/>
      </c>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1"/>
      <c r="AG89" s="99" t="str">
        <f>入力してください!T24 &amp; ""</f>
        <v/>
      </c>
      <c r="AH89" s="100"/>
      <c r="AI89" s="100"/>
      <c r="AJ89" s="100"/>
      <c r="AK89" s="241"/>
      <c r="AL89" s="24"/>
      <c r="AN89"/>
      <c r="AO89"/>
      <c r="AP89"/>
      <c r="AQ89"/>
      <c r="AR89"/>
      <c r="AS89"/>
      <c r="AT89"/>
      <c r="AU89"/>
      <c r="AV89"/>
      <c r="AW89"/>
      <c r="AX89"/>
      <c r="AY89"/>
      <c r="AZ89"/>
      <c r="BA89"/>
      <c r="BB89"/>
      <c r="BC89"/>
      <c r="BD89"/>
      <c r="BE89"/>
      <c r="BF89"/>
      <c r="BG89"/>
      <c r="BH89"/>
      <c r="BI89"/>
      <c r="BJ89"/>
      <c r="BK89"/>
      <c r="BL89"/>
      <c r="BM89"/>
      <c r="BN89"/>
      <c r="BO89"/>
    </row>
    <row r="90" spans="1:67" ht="17.25" customHeight="1" thickBot="1" x14ac:dyDescent="0.25">
      <c r="A90" s="24"/>
      <c r="B90" s="24"/>
      <c r="C90" s="183"/>
      <c r="D90" s="184"/>
      <c r="E90" s="238" t="s">
        <v>20</v>
      </c>
      <c r="F90" s="238"/>
      <c r="G90" s="238"/>
      <c r="H90" s="239"/>
      <c r="I90" s="242" t="str">
        <f>入力してください!G25 &amp; ""</f>
        <v/>
      </c>
      <c r="J90" s="243"/>
      <c r="K90" s="243"/>
      <c r="L90" s="243"/>
      <c r="M90" s="243"/>
      <c r="N90" s="243"/>
      <c r="O90" s="243"/>
      <c r="P90" s="244"/>
      <c r="Q90" s="245" t="s">
        <v>21</v>
      </c>
      <c r="R90" s="246"/>
      <c r="S90" s="247"/>
      <c r="T90" s="248" t="str">
        <f>入力してください!N25 &amp; ""</f>
        <v/>
      </c>
      <c r="U90" s="243"/>
      <c r="V90" s="243"/>
      <c r="W90" s="243"/>
      <c r="X90" s="243"/>
      <c r="Y90" s="244"/>
      <c r="Z90" s="301" t="s">
        <v>106</v>
      </c>
      <c r="AA90" s="301"/>
      <c r="AB90" s="301"/>
      <c r="AC90" s="301"/>
      <c r="AD90" s="78" t="str">
        <f>LEFT(入力してください!G26,1)</f>
        <v/>
      </c>
      <c r="AE90" s="70" t="str">
        <f>MID(入力してください!G26,2,1)</f>
        <v/>
      </c>
      <c r="AF90" s="70" t="str">
        <f>MID(入力してください!G26,3,1)</f>
        <v/>
      </c>
      <c r="AG90" s="70" t="str">
        <f>MID(入力してください!G26,4,1)</f>
        <v/>
      </c>
      <c r="AH90" s="70" t="str">
        <f>MID(入力してください!G26,5,1)</f>
        <v/>
      </c>
      <c r="AI90" s="70" t="str">
        <f>MID(入力してください!G26,6,1)</f>
        <v/>
      </c>
      <c r="AJ90" s="70" t="str">
        <f>MID(入力してください!G26,7,1)</f>
        <v/>
      </c>
      <c r="AK90" s="79" t="str">
        <f>MID(入力してください!G26,8,1)</f>
        <v/>
      </c>
      <c r="AL90" s="24"/>
      <c r="AN90"/>
      <c r="AO90"/>
      <c r="AP90"/>
      <c r="AQ90"/>
      <c r="AR90"/>
      <c r="AS90"/>
      <c r="AT90"/>
      <c r="AU90"/>
      <c r="AV90"/>
      <c r="AW90"/>
      <c r="AX90"/>
      <c r="AY90"/>
      <c r="AZ90"/>
      <c r="BA90"/>
      <c r="BB90"/>
      <c r="BC90"/>
      <c r="BD90"/>
      <c r="BE90"/>
      <c r="BF90"/>
      <c r="BG90"/>
      <c r="BH90"/>
      <c r="BI90"/>
      <c r="BJ90"/>
      <c r="BK90"/>
      <c r="BL90"/>
      <c r="BM90"/>
      <c r="BN90"/>
      <c r="BO90"/>
    </row>
    <row r="91" spans="1:67" ht="17.25" customHeight="1" thickBot="1" x14ac:dyDescent="0.25">
      <c r="A91" s="24"/>
      <c r="B91" s="24"/>
      <c r="C91" s="185"/>
      <c r="D91" s="186"/>
      <c r="E91" s="302" t="s">
        <v>109</v>
      </c>
      <c r="F91" s="303"/>
      <c r="G91" s="303"/>
      <c r="H91" s="303"/>
      <c r="I91" s="304"/>
      <c r="J91" s="304"/>
      <c r="K91" s="304"/>
      <c r="L91" s="304"/>
      <c r="M91" s="304"/>
      <c r="N91" s="304"/>
      <c r="O91" s="304"/>
      <c r="P91" s="304"/>
      <c r="Q91" s="304"/>
      <c r="R91" s="304"/>
      <c r="S91" s="304"/>
      <c r="T91" s="304"/>
      <c r="U91" s="304"/>
      <c r="V91" s="304"/>
      <c r="W91" s="304"/>
      <c r="X91" s="304"/>
      <c r="Y91" s="304"/>
      <c r="Z91" s="304"/>
      <c r="AA91" s="304"/>
      <c r="AB91" s="304"/>
      <c r="AC91" s="304"/>
      <c r="AD91" s="304"/>
      <c r="AE91" s="156" t="str">
        <f>入力してください!Q28 &amp; ""</f>
        <v/>
      </c>
      <c r="AF91" s="109"/>
      <c r="AG91" s="109"/>
      <c r="AH91" s="109"/>
      <c r="AI91" s="109"/>
      <c r="AJ91" s="109"/>
      <c r="AK91" s="299"/>
      <c r="AL91" s="24"/>
      <c r="AN91"/>
      <c r="AO91"/>
      <c r="AP91"/>
      <c r="AQ91"/>
      <c r="AR91"/>
      <c r="AS91"/>
      <c r="AT91"/>
      <c r="AU91"/>
      <c r="AV91"/>
      <c r="AW91"/>
      <c r="AX91"/>
      <c r="AY91"/>
      <c r="AZ91"/>
      <c r="BA91"/>
      <c r="BB91"/>
      <c r="BC91"/>
      <c r="BD91"/>
      <c r="BE91"/>
      <c r="BF91"/>
      <c r="BG91"/>
      <c r="BH91"/>
      <c r="BI91"/>
      <c r="BJ91"/>
      <c r="BK91"/>
      <c r="BL91"/>
      <c r="BM91"/>
      <c r="BN91"/>
      <c r="BO91"/>
    </row>
    <row r="92" spans="1:67" ht="23.25" customHeight="1" thickBot="1" x14ac:dyDescent="0.25">
      <c r="AN92"/>
      <c r="AO92"/>
      <c r="AP92"/>
      <c r="AQ92"/>
      <c r="AR92"/>
      <c r="AS92"/>
      <c r="AT92"/>
      <c r="AU92"/>
      <c r="AV92"/>
      <c r="AW92"/>
      <c r="AX92"/>
      <c r="AY92"/>
      <c r="AZ92"/>
      <c r="BA92"/>
      <c r="BB92"/>
      <c r="BC92"/>
      <c r="BD92"/>
      <c r="BE92"/>
      <c r="BF92"/>
      <c r="BG92"/>
      <c r="BH92"/>
      <c r="BI92"/>
      <c r="BJ92"/>
      <c r="BK92"/>
      <c r="BL92"/>
      <c r="BM92"/>
      <c r="BN92"/>
      <c r="BO92"/>
    </row>
    <row r="93" spans="1:67" ht="14.25" customHeight="1" x14ac:dyDescent="0.2">
      <c r="A93" s="24"/>
      <c r="B93" s="24"/>
      <c r="C93" s="300" t="s">
        <v>260</v>
      </c>
      <c r="D93" s="300"/>
      <c r="E93" s="187" t="s">
        <v>3</v>
      </c>
      <c r="F93" s="187"/>
      <c r="G93" s="187"/>
      <c r="H93" s="188"/>
      <c r="I93" s="226"/>
      <c r="J93" s="227"/>
      <c r="K93" s="227"/>
      <c r="L93" s="227"/>
      <c r="M93" s="227"/>
      <c r="N93" s="227"/>
      <c r="O93" s="190" t="str">
        <f>IF(入力してください!Q32="同じ",入力してください!G17,入力してください!G35) &amp; ""</f>
        <v/>
      </c>
      <c r="P93" s="190"/>
      <c r="Q93" s="190"/>
      <c r="R93" s="190"/>
      <c r="S93" s="190"/>
      <c r="T93" s="190"/>
      <c r="U93" s="190"/>
      <c r="V93" s="190"/>
      <c r="W93" s="190"/>
      <c r="X93" s="190"/>
      <c r="Y93" s="190"/>
      <c r="Z93" s="190"/>
      <c r="AA93" s="190"/>
      <c r="AB93" s="190"/>
      <c r="AC93" s="190"/>
      <c r="AD93" s="190"/>
      <c r="AE93" s="73"/>
      <c r="AF93" s="73"/>
      <c r="AG93" s="73"/>
      <c r="AH93" s="73"/>
      <c r="AI93" s="73"/>
      <c r="AJ93" s="73"/>
      <c r="AK93" s="74"/>
      <c r="AL93" s="24"/>
      <c r="AN93"/>
      <c r="AO93"/>
      <c r="AP93"/>
      <c r="AQ93"/>
      <c r="AR93"/>
      <c r="AS93"/>
      <c r="AT93"/>
      <c r="AU93"/>
      <c r="AV93"/>
      <c r="AW93"/>
      <c r="AX93"/>
      <c r="AY93"/>
      <c r="AZ93"/>
      <c r="BA93"/>
      <c r="BB93"/>
      <c r="BC93"/>
      <c r="BD93"/>
      <c r="BE93"/>
      <c r="BF93"/>
      <c r="BG93"/>
      <c r="BH93"/>
      <c r="BI93"/>
      <c r="BJ93"/>
      <c r="BK93"/>
      <c r="BL93"/>
      <c r="BM93"/>
      <c r="BN93"/>
      <c r="BO93"/>
    </row>
    <row r="94" spans="1:67" ht="26.25" customHeight="1" x14ac:dyDescent="0.15">
      <c r="A94" s="24"/>
      <c r="B94" s="24"/>
      <c r="C94" s="300"/>
      <c r="D94" s="300"/>
      <c r="E94" s="228" t="s">
        <v>2</v>
      </c>
      <c r="F94" s="228"/>
      <c r="G94" s="228"/>
      <c r="H94" s="229"/>
      <c r="I94" s="67" t="str">
        <f>IF(入力してください!Q32="同じ","☑","□")</f>
        <v>□</v>
      </c>
      <c r="J94" s="57" t="s">
        <v>111</v>
      </c>
      <c r="K94" s="58"/>
      <c r="L94" s="58"/>
      <c r="M94" s="58"/>
      <c r="N94" s="58"/>
      <c r="O94" s="230" t="str">
        <f>IF(入力してください!Q32="同じ",入力してください!G16,入力してください!G34) &amp; ""</f>
        <v/>
      </c>
      <c r="P94" s="230"/>
      <c r="Q94" s="230"/>
      <c r="R94" s="230"/>
      <c r="S94" s="230"/>
      <c r="T94" s="230"/>
      <c r="U94" s="230"/>
      <c r="V94" s="230"/>
      <c r="W94" s="230"/>
      <c r="X94" s="230"/>
      <c r="Y94" s="230"/>
      <c r="Z94" s="230"/>
      <c r="AA94" s="230"/>
      <c r="AB94" s="230"/>
      <c r="AC94" s="230"/>
      <c r="AD94" s="230"/>
      <c r="AE94" s="75"/>
      <c r="AF94" s="75"/>
      <c r="AG94" s="75"/>
      <c r="AH94" s="75"/>
      <c r="AI94" s="75"/>
      <c r="AJ94" s="75"/>
      <c r="AK94" s="76"/>
      <c r="AL94" s="24"/>
      <c r="AN94"/>
      <c r="AO94"/>
      <c r="AP94"/>
      <c r="AQ94"/>
      <c r="AR94"/>
      <c r="AS94"/>
      <c r="AT94"/>
      <c r="AU94"/>
      <c r="AV94"/>
      <c r="AW94"/>
      <c r="AX94"/>
      <c r="AY94"/>
      <c r="AZ94"/>
      <c r="BA94"/>
      <c r="BB94"/>
      <c r="BC94"/>
      <c r="BD94"/>
      <c r="BE94"/>
      <c r="BF94"/>
      <c r="BG94"/>
      <c r="BH94"/>
      <c r="BI94"/>
      <c r="BJ94"/>
      <c r="BK94"/>
      <c r="BL94"/>
      <c r="BM94"/>
      <c r="BN94"/>
      <c r="BO94"/>
    </row>
    <row r="95" spans="1:67" ht="18" customHeight="1" x14ac:dyDescent="0.2">
      <c r="A95" s="24"/>
      <c r="B95" s="24"/>
      <c r="C95" s="300"/>
      <c r="D95" s="300"/>
      <c r="E95" s="231" t="s">
        <v>24</v>
      </c>
      <c r="F95" s="232"/>
      <c r="G95" s="232"/>
      <c r="H95" s="232"/>
      <c r="I95" s="59" t="str">
        <f>IF(入力してください!Q33="同じ","☑","□")</f>
        <v>□</v>
      </c>
      <c r="J95" s="253" t="s">
        <v>112</v>
      </c>
      <c r="K95" s="253"/>
      <c r="L95" s="253"/>
      <c r="M95" s="253"/>
      <c r="N95" s="253"/>
      <c r="O95" s="253"/>
      <c r="P95" s="253"/>
      <c r="Q95" s="254"/>
      <c r="R95" s="219" t="s">
        <v>105</v>
      </c>
      <c r="S95" s="219"/>
      <c r="T95" s="219"/>
      <c r="U95" s="95" t="str">
        <f>IF(入力してください!Q33="同じ",入力してください!G20,入力してください!G36) &amp; ""</f>
        <v/>
      </c>
      <c r="V95" s="95"/>
      <c r="W95" s="95"/>
      <c r="X95" s="95"/>
      <c r="Y95" s="95"/>
      <c r="Z95" s="95"/>
      <c r="AA95" s="95"/>
      <c r="AB95" s="219" t="s">
        <v>107</v>
      </c>
      <c r="AC95" s="219"/>
      <c r="AD95" s="219"/>
      <c r="AE95" s="95" t="str">
        <f>IF(入力してください!Q33="同じ",入力してください!G23,入力してください!G39) &amp; ""</f>
        <v/>
      </c>
      <c r="AF95" s="95"/>
      <c r="AG95" s="95"/>
      <c r="AH95" s="95"/>
      <c r="AI95" s="95"/>
      <c r="AJ95" s="95"/>
      <c r="AK95" s="110"/>
      <c r="AL95" s="24"/>
      <c r="AN95"/>
      <c r="AO95"/>
      <c r="AP95"/>
      <c r="AQ95"/>
      <c r="AR95"/>
      <c r="AS95"/>
      <c r="AT95"/>
      <c r="AU95"/>
      <c r="AV95"/>
      <c r="AW95"/>
      <c r="AX95"/>
      <c r="AY95"/>
      <c r="AZ95"/>
      <c r="BA95"/>
      <c r="BB95"/>
      <c r="BC95"/>
      <c r="BD95"/>
      <c r="BE95"/>
      <c r="BF95"/>
      <c r="BG95"/>
      <c r="BH95"/>
      <c r="BI95"/>
      <c r="BJ95"/>
      <c r="BK95"/>
      <c r="BL95"/>
      <c r="BM95"/>
      <c r="BN95"/>
      <c r="BO95"/>
    </row>
    <row r="96" spans="1:67" ht="22.5" customHeight="1" x14ac:dyDescent="0.2">
      <c r="A96" s="24"/>
      <c r="B96" s="24"/>
      <c r="C96" s="300"/>
      <c r="D96" s="300"/>
      <c r="E96" s="233"/>
      <c r="F96" s="178"/>
      <c r="G96" s="178"/>
      <c r="H96" s="178"/>
      <c r="I96" s="255" t="str">
        <f>IF(入力してください!Q33="同じ",入力してください!G21&amp;入力してください!J21,入力してください!G37 &amp;入力してください!J37) &amp; ""</f>
        <v>東京都</v>
      </c>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7"/>
      <c r="AL96" s="24"/>
      <c r="AN96"/>
      <c r="AO96"/>
      <c r="AP96"/>
      <c r="AQ96"/>
      <c r="AR96"/>
      <c r="AS96"/>
      <c r="AT96"/>
      <c r="AU96"/>
      <c r="AV96"/>
      <c r="AW96"/>
      <c r="AX96"/>
      <c r="AY96"/>
      <c r="AZ96"/>
      <c r="BA96"/>
      <c r="BB96"/>
      <c r="BC96"/>
      <c r="BD96"/>
      <c r="BE96"/>
      <c r="BF96"/>
      <c r="BG96"/>
      <c r="BH96"/>
      <c r="BI96"/>
      <c r="BJ96"/>
      <c r="BK96"/>
      <c r="BL96"/>
      <c r="BM96"/>
      <c r="BN96"/>
      <c r="BO96"/>
    </row>
    <row r="97" spans="1:67" ht="22.5" customHeight="1" thickBot="1" x14ac:dyDescent="0.25">
      <c r="A97" s="24"/>
      <c r="B97" s="24"/>
      <c r="C97" s="300"/>
      <c r="D97" s="300"/>
      <c r="E97" s="194"/>
      <c r="F97" s="202"/>
      <c r="G97" s="202"/>
      <c r="H97" s="202"/>
      <c r="I97" s="295" t="s">
        <v>108</v>
      </c>
      <c r="J97" s="296"/>
      <c r="K97" s="296"/>
      <c r="L97" s="296"/>
      <c r="M97" s="296"/>
      <c r="N97" s="296"/>
      <c r="O97" s="297" t="str">
        <f>IF(入力してください!Q33="同じ",入力してください!J22,入力してください!J38) &amp; ""</f>
        <v/>
      </c>
      <c r="P97" s="297"/>
      <c r="Q97" s="297"/>
      <c r="R97" s="297"/>
      <c r="S97" s="297"/>
      <c r="T97" s="297"/>
      <c r="U97" s="297"/>
      <c r="V97" s="297"/>
      <c r="W97" s="297"/>
      <c r="X97" s="297"/>
      <c r="Y97" s="297"/>
      <c r="Z97" s="297"/>
      <c r="AA97" s="297"/>
      <c r="AB97" s="297"/>
      <c r="AC97" s="297"/>
      <c r="AD97" s="297"/>
      <c r="AE97" s="297"/>
      <c r="AF97" s="297"/>
      <c r="AG97" s="297"/>
      <c r="AH97" s="297"/>
      <c r="AI97" s="297"/>
      <c r="AJ97" s="297"/>
      <c r="AK97" s="298"/>
      <c r="AL97" s="24"/>
      <c r="AN97"/>
      <c r="AO97"/>
      <c r="AP97"/>
      <c r="AQ97"/>
      <c r="AR97"/>
      <c r="AS97"/>
      <c r="AT97"/>
      <c r="AU97"/>
      <c r="AV97"/>
      <c r="AW97"/>
      <c r="AX97"/>
      <c r="AY97"/>
      <c r="AZ97"/>
      <c r="BA97"/>
      <c r="BB97"/>
      <c r="BC97"/>
      <c r="BD97"/>
      <c r="BE97"/>
      <c r="BF97"/>
      <c r="BG97"/>
      <c r="BH97"/>
      <c r="BI97"/>
      <c r="BJ97"/>
      <c r="BK97"/>
      <c r="BL97"/>
      <c r="BM97"/>
      <c r="BN97"/>
      <c r="BO97"/>
    </row>
    <row r="98" spans="1:67" ht="16.5" customHeight="1" x14ac:dyDescent="0.2">
      <c r="A98" s="24"/>
      <c r="B98" s="24"/>
      <c r="C98" s="60"/>
      <c r="D98" s="60"/>
      <c r="E98" s="35"/>
      <c r="F98" s="35"/>
      <c r="G98" s="35"/>
      <c r="H98" s="35"/>
      <c r="I98" s="61"/>
      <c r="J98" s="61"/>
      <c r="K98" s="61"/>
      <c r="L98" s="61"/>
      <c r="M98" s="61"/>
      <c r="N98" s="61"/>
      <c r="O98" s="2"/>
      <c r="P98" s="2"/>
      <c r="Q98" s="2"/>
      <c r="R98" s="2"/>
      <c r="S98" s="2"/>
      <c r="T98" s="2"/>
      <c r="U98" s="2"/>
      <c r="V98" s="2"/>
      <c r="W98" s="2"/>
      <c r="X98" s="2"/>
      <c r="Y98" s="2"/>
      <c r="Z98" s="2"/>
      <c r="AA98" s="2"/>
      <c r="AB98" s="2"/>
      <c r="AC98" s="2"/>
      <c r="AD98" s="2"/>
      <c r="AE98" s="2"/>
      <c r="AF98" s="2"/>
      <c r="AG98" s="2"/>
      <c r="AH98" s="2"/>
      <c r="AI98" s="2"/>
      <c r="AJ98" s="2"/>
      <c r="AK98" s="2"/>
      <c r="AL98" s="24"/>
    </row>
    <row r="99" spans="1:67" ht="24.75" customHeight="1" thickBot="1" x14ac:dyDescent="0.25">
      <c r="C99" s="71" t="s">
        <v>266</v>
      </c>
    </row>
    <row r="100" spans="1:67" ht="27" customHeight="1" x14ac:dyDescent="0.2">
      <c r="A100" s="24"/>
      <c r="B100" s="24"/>
      <c r="C100" s="305" t="s">
        <v>42</v>
      </c>
      <c r="D100" s="306"/>
      <c r="E100" s="306"/>
      <c r="F100" s="306"/>
      <c r="G100" s="307"/>
      <c r="H100" s="64" t="s">
        <v>16</v>
      </c>
      <c r="I100" s="249" t="str">
        <f>入力してください!H43 &amp; ""</f>
        <v>人工透析を必要とする腎不全</v>
      </c>
      <c r="J100" s="249"/>
      <c r="K100" s="249"/>
      <c r="L100" s="249"/>
      <c r="M100" s="249"/>
      <c r="N100" s="249"/>
      <c r="O100" s="249"/>
      <c r="P100" s="249"/>
      <c r="Q100" s="250"/>
      <c r="R100" s="64" t="s">
        <v>17</v>
      </c>
      <c r="S100" s="249" t="str">
        <f>入力してください!H44 &amp; ""</f>
        <v/>
      </c>
      <c r="T100" s="249"/>
      <c r="U100" s="249"/>
      <c r="V100" s="249"/>
      <c r="W100" s="249"/>
      <c r="X100" s="249"/>
      <c r="Y100" s="249"/>
      <c r="Z100" s="249"/>
      <c r="AA100" s="250"/>
      <c r="AB100" s="64" t="s">
        <v>18</v>
      </c>
      <c r="AC100" s="251" t="str">
        <f>入力してください!H45 &amp; ""</f>
        <v/>
      </c>
      <c r="AD100" s="251"/>
      <c r="AE100" s="251"/>
      <c r="AF100" s="251"/>
      <c r="AG100" s="251"/>
      <c r="AH100" s="251"/>
      <c r="AI100" s="251"/>
      <c r="AJ100" s="251"/>
      <c r="AK100" s="252"/>
    </row>
    <row r="101" spans="1:67" ht="21" customHeight="1" x14ac:dyDescent="0.2">
      <c r="A101" s="24"/>
      <c r="B101" s="24"/>
      <c r="C101" s="288" t="s">
        <v>113</v>
      </c>
      <c r="D101" s="289"/>
      <c r="E101" s="289"/>
      <c r="F101" s="289"/>
      <c r="G101" s="290"/>
      <c r="H101" s="291" t="str">
        <f>入力してください!H46 &amp; ""</f>
        <v/>
      </c>
      <c r="I101" s="292"/>
      <c r="J101" s="292"/>
      <c r="K101" s="292"/>
      <c r="L101" s="292"/>
      <c r="M101" s="292"/>
      <c r="N101" s="292"/>
      <c r="O101" s="292"/>
      <c r="P101" s="292"/>
      <c r="Q101" s="292"/>
      <c r="R101" s="292"/>
      <c r="S101" s="292"/>
      <c r="T101" s="292"/>
      <c r="U101" s="292"/>
      <c r="V101" s="293"/>
      <c r="W101" s="220" t="s">
        <v>115</v>
      </c>
      <c r="X101" s="221"/>
      <c r="Y101" s="221"/>
      <c r="Z101" s="221"/>
      <c r="AA101" s="221"/>
      <c r="AB101" s="222"/>
      <c r="AC101" s="291" t="str">
        <f>入力してください!H47 &amp; ""</f>
        <v/>
      </c>
      <c r="AD101" s="292"/>
      <c r="AE101" s="292"/>
      <c r="AF101" s="292"/>
      <c r="AG101" s="292"/>
      <c r="AH101" s="292"/>
      <c r="AI101" s="292"/>
      <c r="AJ101" s="292"/>
      <c r="AK101" s="294"/>
      <c r="AL101" s="24"/>
    </row>
    <row r="102" spans="1:67" ht="21" customHeight="1" x14ac:dyDescent="0.2">
      <c r="A102" s="24"/>
      <c r="B102" s="24"/>
      <c r="C102" s="288" t="s">
        <v>114</v>
      </c>
      <c r="D102" s="289"/>
      <c r="E102" s="289"/>
      <c r="F102" s="289"/>
      <c r="G102" s="290"/>
      <c r="H102" s="278" t="str">
        <f>入力してください!H48 &amp; ""</f>
        <v/>
      </c>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c r="AK102" s="280"/>
      <c r="AL102" s="24"/>
    </row>
    <row r="103" spans="1:67" ht="21" customHeight="1" x14ac:dyDescent="0.2">
      <c r="A103" s="24"/>
      <c r="B103" s="24"/>
      <c r="C103" s="272" t="s">
        <v>284</v>
      </c>
      <c r="D103" s="273"/>
      <c r="E103" s="273"/>
      <c r="F103" s="273"/>
      <c r="G103" s="274"/>
      <c r="H103" s="278" t="str">
        <f>入力してください!H49 &amp; ""</f>
        <v/>
      </c>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c r="AK103" s="280"/>
      <c r="AL103" s="24"/>
    </row>
    <row r="104" spans="1:67" ht="21" customHeight="1" x14ac:dyDescent="0.2">
      <c r="A104" s="24"/>
      <c r="B104" s="24"/>
      <c r="C104" s="275"/>
      <c r="D104" s="276"/>
      <c r="E104" s="276"/>
      <c r="F104" s="276"/>
      <c r="G104" s="277"/>
      <c r="H104" s="278" t="str">
        <f>入力してください!H50&amp;IF(LEFT(入力してください!H50,1)="エ","(医療機関名："&amp;入力してください!K51&amp;")",IF(LEFT(入力してください!H50,1)="オ","(施設名："&amp;入力してください!K51&amp;")",""))</f>
        <v/>
      </c>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80"/>
      <c r="AL104" s="24"/>
    </row>
    <row r="105" spans="1:67" ht="21" customHeight="1" thickBot="1" x14ac:dyDescent="0.25">
      <c r="A105" s="24"/>
      <c r="B105" s="24"/>
      <c r="C105" s="281" t="s">
        <v>262</v>
      </c>
      <c r="D105" s="282"/>
      <c r="E105" s="282"/>
      <c r="F105" s="282"/>
      <c r="G105" s="283"/>
      <c r="H105" s="284" t="str">
        <f>IF(入力してください!K52&lt;&gt;"","医療機関名（"&amp;入力してください!K52&amp;"）","")</f>
        <v/>
      </c>
      <c r="I105" s="285"/>
      <c r="J105" s="285"/>
      <c r="K105" s="285"/>
      <c r="L105" s="285"/>
      <c r="M105" s="285"/>
      <c r="N105" s="285"/>
      <c r="O105" s="285"/>
      <c r="P105" s="285"/>
      <c r="Q105" s="285"/>
      <c r="R105" s="285"/>
      <c r="S105" s="285"/>
      <c r="T105" s="285"/>
      <c r="U105" s="285"/>
      <c r="V105" s="285"/>
      <c r="W105" s="285"/>
      <c r="X105" s="285"/>
      <c r="Y105" s="285"/>
      <c r="Z105" s="285"/>
      <c r="AA105" s="285"/>
      <c r="AB105" s="285"/>
      <c r="AC105" s="286">
        <f>入力してください!K53</f>
        <v>0</v>
      </c>
      <c r="AD105" s="286"/>
      <c r="AE105" s="286"/>
      <c r="AF105" s="285" t="s">
        <v>264</v>
      </c>
      <c r="AG105" s="285"/>
      <c r="AH105" s="285"/>
      <c r="AI105" s="285"/>
      <c r="AJ105" s="285"/>
      <c r="AK105" s="287"/>
      <c r="AL105" s="24"/>
    </row>
    <row r="106" spans="1:67" ht="14.25" customHeight="1" x14ac:dyDescent="0.2">
      <c r="A106" s="24"/>
      <c r="B106" s="24"/>
      <c r="C106" s="62"/>
      <c r="D106" s="62"/>
      <c r="E106" s="35"/>
      <c r="F106" s="35"/>
      <c r="G106" s="35"/>
      <c r="H106" s="35"/>
      <c r="I106" s="24"/>
      <c r="J106" s="63"/>
      <c r="K106" s="63"/>
      <c r="L106" s="63"/>
      <c r="M106" s="63"/>
      <c r="N106" s="63"/>
      <c r="O106" s="63"/>
      <c r="P106" s="63"/>
      <c r="Q106" s="63"/>
      <c r="R106" s="63"/>
      <c r="S106" s="24"/>
      <c r="T106" s="63"/>
      <c r="U106" s="63"/>
      <c r="V106" s="63"/>
      <c r="W106" s="63"/>
      <c r="X106" s="63"/>
      <c r="Y106" s="63"/>
      <c r="Z106" s="63"/>
      <c r="AA106" s="63"/>
      <c r="AB106" s="63"/>
      <c r="AC106" s="24"/>
      <c r="AD106" s="63"/>
      <c r="AE106" s="63"/>
      <c r="AF106" s="63"/>
      <c r="AG106" s="63"/>
      <c r="AH106" s="63"/>
      <c r="AI106" s="63"/>
      <c r="AJ106" s="63"/>
      <c r="AK106" s="63"/>
      <c r="AL106" s="24"/>
    </row>
    <row r="107" spans="1:67" ht="46.5" customHeight="1" x14ac:dyDescent="0.2">
      <c r="A107" s="24"/>
      <c r="B107" s="24"/>
      <c r="C107" s="258" t="s">
        <v>285</v>
      </c>
      <c r="D107" s="258"/>
      <c r="E107" s="258"/>
      <c r="F107" s="258"/>
      <c r="G107" s="258"/>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63"/>
      <c r="AL107" s="24"/>
    </row>
    <row r="108" spans="1:67" ht="20.25" customHeight="1" x14ac:dyDescent="0.2">
      <c r="C108" s="259" t="s">
        <v>286</v>
      </c>
      <c r="D108" s="260"/>
      <c r="E108" s="260"/>
      <c r="F108" s="260"/>
      <c r="G108" s="260"/>
      <c r="H108" s="260"/>
      <c r="I108" s="260"/>
      <c r="J108" s="260"/>
      <c r="K108" s="260"/>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0"/>
      <c r="AK108" s="261"/>
    </row>
    <row r="109" spans="1:67" ht="20.25" customHeight="1" x14ac:dyDescent="0.2">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row>
    <row r="110" spans="1:67" ht="20.25" customHeight="1" x14ac:dyDescent="0.2">
      <c r="C110" s="66"/>
      <c r="D110" s="66"/>
      <c r="E110" s="66"/>
      <c r="F110" s="66"/>
      <c r="H110" s="262" t="str">
        <f>IF(入力してください!J60&lt;&gt;"","令和" &amp; IF(入力してください!J60&gt;2020,入力してください!J60-2018,入力してください!J60) &amp;"年"&amp;入力してください!N60&amp;"月"&amp;入力してください!R60&amp;"日","年      月      日")</f>
        <v>年      月      日</v>
      </c>
      <c r="I110" s="262"/>
      <c r="J110" s="262"/>
      <c r="K110" s="262"/>
      <c r="L110" s="262"/>
      <c r="M110" s="262"/>
      <c r="N110" s="262"/>
      <c r="O110" s="262"/>
      <c r="P110" s="23"/>
      <c r="Q110" s="66"/>
      <c r="R110" s="66"/>
      <c r="S110" s="66"/>
      <c r="T110" s="66"/>
      <c r="U110" s="66"/>
      <c r="V110" s="66"/>
      <c r="W110" s="66"/>
      <c r="X110" s="66"/>
      <c r="Y110" s="66"/>
      <c r="Z110" s="66"/>
      <c r="AA110" s="66"/>
      <c r="AB110" s="66"/>
      <c r="AC110" s="66"/>
      <c r="AD110" s="66"/>
      <c r="AE110" s="66"/>
      <c r="AF110" s="66"/>
      <c r="AG110" s="66"/>
      <c r="AH110" s="66"/>
      <c r="AI110" s="66"/>
      <c r="AJ110" s="66"/>
      <c r="AK110" s="66"/>
    </row>
    <row r="111" spans="1:67" ht="20.25" customHeight="1" x14ac:dyDescent="0.2">
      <c r="C111" s="66"/>
      <c r="D111" s="66"/>
      <c r="E111" s="66"/>
      <c r="F111" s="77" t="s">
        <v>296</v>
      </c>
      <c r="G111" s="72"/>
      <c r="H111" s="72"/>
      <c r="I111" s="72"/>
      <c r="J111" s="72"/>
      <c r="K111" s="72"/>
      <c r="L111" s="66"/>
      <c r="M111" s="66"/>
      <c r="N111" s="66"/>
      <c r="O111" s="66"/>
      <c r="P111" s="66"/>
      <c r="Q111" s="263" t="s">
        <v>116</v>
      </c>
      <c r="R111" s="263"/>
      <c r="S111" s="263"/>
      <c r="T111" s="263"/>
      <c r="U111" s="263"/>
      <c r="V111" s="25"/>
      <c r="W111" s="23" t="str">
        <f>入力してください!G61 &amp; ""</f>
        <v/>
      </c>
      <c r="X111" s="24"/>
      <c r="Y111" s="24"/>
      <c r="Z111" s="24"/>
      <c r="AA111" s="24"/>
      <c r="AB111" s="66"/>
      <c r="AC111" s="66"/>
      <c r="AD111" s="66"/>
      <c r="AE111" s="66"/>
      <c r="AF111" s="66"/>
      <c r="AG111" s="66"/>
      <c r="AH111" s="66"/>
      <c r="AI111" s="66"/>
      <c r="AJ111" s="66"/>
      <c r="AK111" s="66"/>
    </row>
    <row r="112" spans="1:67" ht="10.5" customHeight="1" thickBot="1" x14ac:dyDescent="0.25">
      <c r="C112" s="66"/>
      <c r="D112" s="66"/>
      <c r="E112" s="66"/>
      <c r="F112" s="66"/>
      <c r="G112" s="66"/>
      <c r="H112" s="66"/>
      <c r="I112" s="66"/>
      <c r="J112" s="66"/>
      <c r="K112" s="66"/>
      <c r="L112" s="66"/>
      <c r="M112" s="66"/>
      <c r="N112" s="66"/>
      <c r="O112" s="66"/>
      <c r="P112" s="66"/>
      <c r="Q112" s="66"/>
      <c r="R112" s="66"/>
      <c r="S112" s="66"/>
      <c r="T112" s="66"/>
      <c r="U112" s="66"/>
      <c r="V112" s="65"/>
      <c r="W112" s="65"/>
      <c r="X112" s="65"/>
      <c r="Y112" s="65"/>
      <c r="Z112" s="65"/>
      <c r="AA112" s="65"/>
      <c r="AB112" s="65"/>
      <c r="AC112" s="65"/>
      <c r="AD112" s="65"/>
      <c r="AE112" s="65"/>
      <c r="AF112" s="65"/>
      <c r="AG112" s="65"/>
      <c r="AH112" s="65"/>
      <c r="AI112" s="65"/>
      <c r="AJ112" s="65"/>
      <c r="AK112" s="65"/>
    </row>
    <row r="113" spans="1:67" ht="30" customHeight="1" thickBot="1" x14ac:dyDescent="0.25">
      <c r="C113" s="264" t="s">
        <v>287</v>
      </c>
      <c r="D113" s="265"/>
      <c r="E113" s="265"/>
      <c r="F113" s="265"/>
      <c r="G113" s="265"/>
      <c r="H113" s="266" t="str">
        <f>IF(入力してください!K63&lt;&gt;"","令和" &amp; IF(入力してください!K63&gt;2020,入力してください!K63-2018,入力してください!K63) &amp;"年"&amp;入力してください!O63&amp;"月"&amp;入力してください!S63&amp;"日","年      月      日")</f>
        <v>年      月      日</v>
      </c>
      <c r="I113" s="267"/>
      <c r="J113" s="267"/>
      <c r="K113" s="267"/>
      <c r="L113" s="267"/>
      <c r="M113" s="267"/>
      <c r="N113" s="267"/>
      <c r="O113" s="267"/>
      <c r="P113" s="267"/>
      <c r="Q113" s="268"/>
      <c r="R113" s="269" t="s">
        <v>288</v>
      </c>
      <c r="S113" s="269"/>
      <c r="T113" s="269"/>
      <c r="U113" s="269"/>
      <c r="V113" s="270"/>
      <c r="W113" s="270"/>
      <c r="X113" s="270"/>
      <c r="Y113" s="270"/>
      <c r="Z113" s="270"/>
      <c r="AA113" s="270"/>
      <c r="AB113" s="270"/>
      <c r="AC113" s="270"/>
      <c r="AD113" s="270"/>
      <c r="AE113" s="270"/>
      <c r="AF113" s="270"/>
      <c r="AG113" s="270"/>
      <c r="AH113" s="270"/>
      <c r="AI113" s="270"/>
      <c r="AJ113" s="270"/>
      <c r="AK113" s="271"/>
    </row>
    <row r="114" spans="1:67" ht="3.75"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row>
    <row r="115" spans="1:67" ht="2.2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row>
    <row r="116" spans="1:67" ht="11.25" customHeight="1" x14ac:dyDescent="0.2">
      <c r="C116" s="80" t="s">
        <v>294</v>
      </c>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65"/>
    </row>
    <row r="117" spans="1:67" ht="11.25" customHeight="1" x14ac:dyDescent="0.2">
      <c r="C117" s="47" t="s">
        <v>299</v>
      </c>
    </row>
    <row r="118" spans="1:67" ht="11.25" customHeight="1" x14ac:dyDescent="0.2">
      <c r="C118" s="47" t="s">
        <v>295</v>
      </c>
    </row>
    <row r="120" spans="1:67" ht="12.75" customHeight="1"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33" t="s">
        <v>314</v>
      </c>
    </row>
    <row r="121" spans="1:67" ht="18.75" customHeight="1" x14ac:dyDescent="0.2">
      <c r="A121"/>
      <c r="B121" s="24"/>
      <c r="C121" s="36" t="str">
        <f>IF(入力してください!G10="する"," ☑"," □")&amp; "　情報連携する"</f>
        <v xml:space="preserve"> □　情報連携する</v>
      </c>
      <c r="D121" s="37"/>
      <c r="E121" s="37"/>
      <c r="F121" s="37"/>
      <c r="G121" s="37"/>
      <c r="H121" s="37"/>
      <c r="I121" s="38"/>
      <c r="J121" s="36" t="str">
        <f>IF(入力してください!G10="しない"," ☑"," □")&amp; "　情報連携しない"</f>
        <v xml:space="preserve"> □　情報連携しない</v>
      </c>
      <c r="K121" s="37"/>
      <c r="L121" s="37"/>
      <c r="M121" s="37"/>
      <c r="N121" s="37"/>
      <c r="O121" s="37"/>
      <c r="P121" s="38"/>
      <c r="Q121" s="24"/>
      <c r="S121" s="24"/>
      <c r="T121" s="24"/>
      <c r="U121" s="24"/>
      <c r="V121" s="24"/>
      <c r="W121" s="24"/>
      <c r="X121" s="24"/>
      <c r="Y121" s="24"/>
      <c r="AN121"/>
      <c r="AO121"/>
      <c r="AP121"/>
      <c r="AQ121"/>
      <c r="AR121"/>
      <c r="AS121"/>
      <c r="AT121"/>
      <c r="AU121"/>
      <c r="AV121"/>
      <c r="AW121"/>
      <c r="AX121"/>
      <c r="AY121"/>
      <c r="AZ121"/>
      <c r="BA121"/>
      <c r="BB121"/>
      <c r="BC121"/>
      <c r="BD121"/>
      <c r="BE121"/>
      <c r="BF121"/>
      <c r="BG121"/>
      <c r="BH121"/>
      <c r="BI121"/>
      <c r="BJ121"/>
      <c r="BK121"/>
      <c r="BL121"/>
      <c r="BM121"/>
      <c r="BN121"/>
      <c r="BO121"/>
    </row>
    <row r="122" spans="1:67" ht="3.75" customHeight="1" x14ac:dyDescent="0.2">
      <c r="A122"/>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AN122"/>
      <c r="AO122"/>
      <c r="AP122"/>
      <c r="AQ122"/>
      <c r="AR122"/>
      <c r="AS122"/>
      <c r="AT122"/>
      <c r="AU122"/>
      <c r="AV122"/>
      <c r="AW122"/>
      <c r="AX122"/>
      <c r="AY122"/>
      <c r="AZ122"/>
      <c r="BA122"/>
      <c r="BB122"/>
      <c r="BC122"/>
      <c r="BD122"/>
      <c r="BE122"/>
      <c r="BF122"/>
      <c r="BG122"/>
      <c r="BH122"/>
      <c r="BI122"/>
      <c r="BJ122"/>
      <c r="BK122"/>
      <c r="BL122"/>
      <c r="BM122"/>
      <c r="BN122"/>
      <c r="BO122"/>
    </row>
    <row r="123" spans="1:67" ht="18" customHeight="1" x14ac:dyDescent="0.2">
      <c r="A123"/>
      <c r="B123" s="24"/>
      <c r="C123" s="36" t="str">
        <f>IF(入力してください!P10="有り"," ☑"," □")&amp; "　調書あり"</f>
        <v xml:space="preserve"> □　調書あり</v>
      </c>
      <c r="D123" s="37"/>
      <c r="E123" s="37"/>
      <c r="F123" s="37"/>
      <c r="G123" s="37"/>
      <c r="H123" s="37"/>
      <c r="I123" s="38"/>
      <c r="J123" s="36" t="str">
        <f>IF(入力してください!P10="無し"," ☑"," □")&amp; "　調書なし"</f>
        <v xml:space="preserve"> □　調書なし</v>
      </c>
      <c r="K123" s="37"/>
      <c r="L123" s="37"/>
      <c r="M123" s="37"/>
      <c r="N123" s="37"/>
      <c r="O123" s="37"/>
      <c r="P123" s="38"/>
      <c r="Q123" s="24"/>
      <c r="R123" s="24"/>
      <c r="S123" s="24"/>
      <c r="T123" s="24"/>
      <c r="U123" s="24"/>
      <c r="V123" s="24"/>
      <c r="W123" s="24"/>
      <c r="X123" s="24"/>
      <c r="Y123" s="24"/>
      <c r="Z123" s="178" t="s">
        <v>272</v>
      </c>
      <c r="AA123" s="178"/>
      <c r="AB123" s="178"/>
      <c r="AC123" s="178"/>
      <c r="AD123" s="178"/>
      <c r="AE123" s="178"/>
      <c r="AF123" s="178" t="str">
        <f>"(" &amp; IF(入力してください!P11="","　　　　",入力してください!P11) &amp; ")"</f>
        <v>(　　　　)</v>
      </c>
      <c r="AG123" s="178"/>
      <c r="AH123" s="178"/>
      <c r="AI123" s="178"/>
      <c r="AN123"/>
      <c r="AO123"/>
      <c r="AP123"/>
      <c r="AQ123"/>
      <c r="AR123"/>
      <c r="AS123"/>
      <c r="AT123"/>
      <c r="AU123"/>
      <c r="AV123"/>
      <c r="AW123"/>
      <c r="AX123"/>
      <c r="AY123"/>
      <c r="AZ123"/>
      <c r="BA123"/>
      <c r="BB123"/>
      <c r="BC123"/>
      <c r="BD123"/>
      <c r="BE123"/>
      <c r="BF123"/>
      <c r="BG123"/>
      <c r="BH123"/>
      <c r="BI123"/>
      <c r="BJ123"/>
      <c r="BK123"/>
      <c r="BL123"/>
      <c r="BM123"/>
      <c r="BN123"/>
      <c r="BO123"/>
    </row>
    <row r="124" spans="1:67" ht="15.75" customHeight="1" x14ac:dyDescent="0.2">
      <c r="A124"/>
      <c r="C124" s="48" t="s">
        <v>110</v>
      </c>
      <c r="Y124" s="49"/>
      <c r="Z124" s="178"/>
      <c r="AA124" s="178"/>
      <c r="AB124" s="178"/>
      <c r="AC124" s="178"/>
      <c r="AD124" s="178"/>
      <c r="AE124" s="178"/>
      <c r="AF124" s="179"/>
      <c r="AG124" s="179"/>
      <c r="AH124" s="179"/>
      <c r="AI124" s="179"/>
      <c r="AJ124" s="55"/>
      <c r="AK124" s="56"/>
      <c r="AN124"/>
      <c r="AO124"/>
      <c r="AP124"/>
      <c r="AQ124"/>
      <c r="AR124"/>
      <c r="AS124"/>
      <c r="AT124"/>
      <c r="AU124"/>
      <c r="AV124"/>
      <c r="AW124"/>
      <c r="AX124"/>
      <c r="AY124"/>
      <c r="AZ124"/>
      <c r="BA124"/>
      <c r="BB124"/>
      <c r="BC124"/>
      <c r="BD124"/>
      <c r="BE124"/>
      <c r="BF124"/>
      <c r="BG124"/>
      <c r="BH124"/>
      <c r="BI124"/>
      <c r="BJ124"/>
      <c r="BK124"/>
      <c r="BL124"/>
      <c r="BM124"/>
      <c r="BN124"/>
      <c r="BO124"/>
    </row>
    <row r="125" spans="1:67" ht="16.5" customHeight="1" x14ac:dyDescent="0.2">
      <c r="C125" s="180" t="s">
        <v>283</v>
      </c>
      <c r="D125" s="180"/>
      <c r="E125" s="180"/>
      <c r="F125" s="180"/>
      <c r="G125" s="180"/>
      <c r="H125" s="180"/>
      <c r="I125" s="180"/>
      <c r="J125" s="180"/>
      <c r="K125" s="180"/>
      <c r="L125" s="180"/>
      <c r="M125" s="180"/>
      <c r="N125" s="180"/>
      <c r="O125" s="180"/>
      <c r="P125" s="180"/>
      <c r="Q125" s="180"/>
      <c r="R125" s="180"/>
      <c r="S125" s="180"/>
      <c r="T125" s="180"/>
      <c r="U125" s="180"/>
      <c r="V125" s="180"/>
      <c r="Y125" s="50"/>
      <c r="AC125" s="68" t="s">
        <v>99</v>
      </c>
      <c r="AD125" s="69" t="str">
        <f>LEFT(入力してください!G11,1)</f>
        <v/>
      </c>
      <c r="AE125" s="69" t="str">
        <f>MID(入力してください!G11,2,1)</f>
        <v/>
      </c>
      <c r="AF125" s="69" t="str">
        <f>MID(入力してください!G11,3,1)</f>
        <v/>
      </c>
      <c r="AG125" s="69" t="str">
        <f>MID(入力してください!G11,4,1)</f>
        <v/>
      </c>
      <c r="AH125" s="69" t="str">
        <f>MID(入力してください!G11,5,1)</f>
        <v/>
      </c>
      <c r="AI125" s="69" t="str">
        <f>MID(入力してください!G11,6,1)</f>
        <v/>
      </c>
      <c r="AJ125" s="69" t="str">
        <f>MID(入力してください!G11,7,1)</f>
        <v/>
      </c>
      <c r="AK125" s="52"/>
      <c r="AN125"/>
      <c r="AO125"/>
      <c r="AP125"/>
      <c r="AQ125"/>
      <c r="AR125"/>
      <c r="AS125"/>
      <c r="AT125"/>
      <c r="AU125"/>
      <c r="AV125"/>
      <c r="AW125"/>
      <c r="AX125"/>
      <c r="AY125"/>
      <c r="AZ125"/>
      <c r="BA125"/>
      <c r="BB125"/>
      <c r="BC125"/>
      <c r="BD125"/>
      <c r="BE125"/>
      <c r="BF125"/>
      <c r="BG125"/>
      <c r="BH125"/>
      <c r="BI125"/>
      <c r="BJ125"/>
      <c r="BK125"/>
      <c r="BL125"/>
      <c r="BM125"/>
      <c r="BN125"/>
      <c r="BO125"/>
    </row>
    <row r="126" spans="1:67" ht="3.75" customHeight="1" x14ac:dyDescent="0.2">
      <c r="A126" s="24"/>
      <c r="B126" s="24"/>
      <c r="C126" s="180"/>
      <c r="D126" s="180"/>
      <c r="E126" s="180"/>
      <c r="F126" s="180"/>
      <c r="G126" s="180"/>
      <c r="H126" s="180"/>
      <c r="I126" s="180"/>
      <c r="J126" s="180"/>
      <c r="K126" s="180"/>
      <c r="L126" s="180"/>
      <c r="M126" s="180"/>
      <c r="N126" s="180"/>
      <c r="O126" s="180"/>
      <c r="P126" s="180"/>
      <c r="Q126" s="180"/>
      <c r="R126" s="180"/>
      <c r="S126" s="180"/>
      <c r="T126" s="180"/>
      <c r="U126" s="180"/>
      <c r="V126" s="180"/>
      <c r="W126" s="24"/>
      <c r="X126" s="24"/>
      <c r="Y126" s="51"/>
      <c r="Z126" s="53"/>
      <c r="AA126" s="53"/>
      <c r="AB126" s="53"/>
      <c r="AC126" s="53"/>
      <c r="AD126" s="53"/>
      <c r="AE126" s="53"/>
      <c r="AF126" s="53"/>
      <c r="AG126" s="53"/>
      <c r="AH126" s="53"/>
      <c r="AI126" s="53"/>
      <c r="AJ126" s="53"/>
      <c r="AK126" s="54"/>
      <c r="AL126" s="24"/>
      <c r="AN126"/>
      <c r="AO126"/>
      <c r="AP126"/>
      <c r="AQ126"/>
      <c r="AR126"/>
      <c r="AS126"/>
      <c r="AT126"/>
      <c r="AU126"/>
      <c r="AV126"/>
      <c r="AW126"/>
      <c r="AX126"/>
      <c r="AY126"/>
      <c r="AZ126"/>
      <c r="BA126"/>
      <c r="BB126"/>
      <c r="BC126"/>
      <c r="BD126"/>
      <c r="BE126"/>
      <c r="BF126"/>
      <c r="BG126"/>
      <c r="BH126"/>
      <c r="BI126"/>
      <c r="BJ126"/>
      <c r="BK126"/>
      <c r="BL126"/>
      <c r="BM126"/>
      <c r="BN126"/>
      <c r="BO126"/>
    </row>
    <row r="127" spans="1:67" ht="6.75" customHeight="1" thickBot="1" x14ac:dyDescent="0.2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N127"/>
      <c r="AO127"/>
      <c r="AP127"/>
      <c r="AQ127"/>
      <c r="AR127"/>
      <c r="AS127"/>
      <c r="AT127"/>
      <c r="AU127"/>
      <c r="AV127"/>
      <c r="AW127"/>
      <c r="AX127"/>
      <c r="AY127"/>
      <c r="AZ127"/>
      <c r="BA127"/>
      <c r="BB127"/>
      <c r="BC127"/>
      <c r="BD127"/>
      <c r="BE127"/>
      <c r="BF127"/>
      <c r="BG127"/>
      <c r="BH127"/>
      <c r="BI127"/>
      <c r="BJ127"/>
      <c r="BK127"/>
      <c r="BL127"/>
      <c r="BM127"/>
      <c r="BN127"/>
      <c r="BO127"/>
    </row>
    <row r="128" spans="1:67" ht="19.5" customHeight="1" x14ac:dyDescent="0.15">
      <c r="A128" s="24"/>
      <c r="B128" s="24"/>
      <c r="C128" s="181" t="s">
        <v>282</v>
      </c>
      <c r="D128" s="182"/>
      <c r="E128" s="187" t="s">
        <v>3</v>
      </c>
      <c r="F128" s="187"/>
      <c r="G128" s="187"/>
      <c r="H128" s="188"/>
      <c r="I128" s="189" t="str">
        <f>入力してください!G17 &amp; ""</f>
        <v/>
      </c>
      <c r="J128" s="190"/>
      <c r="K128" s="190"/>
      <c r="L128" s="190"/>
      <c r="M128" s="190"/>
      <c r="N128" s="190"/>
      <c r="O128" s="190"/>
      <c r="P128" s="190"/>
      <c r="Q128" s="190"/>
      <c r="R128" s="190"/>
      <c r="S128" s="190"/>
      <c r="T128" s="190"/>
      <c r="U128" s="190"/>
      <c r="V128" s="190"/>
      <c r="W128" s="191"/>
      <c r="X128" s="192" t="s">
        <v>289</v>
      </c>
      <c r="Y128" s="193"/>
      <c r="Z128" s="196" t="str">
        <f>入力してください!G18&amp;""</f>
        <v/>
      </c>
      <c r="AA128" s="197"/>
      <c r="AB128" s="200" t="s">
        <v>293</v>
      </c>
      <c r="AC128" s="201"/>
      <c r="AD128" s="193"/>
      <c r="AE128" s="203" t="str">
        <f>IF(入力してください!I19&lt;&gt;"",入力してください!G19 &amp; 入力してください!I19 &amp; "年" &amp; 入力してください!N19 &amp; "月" &amp; 入力してください!R19 &amp; "日生","年　　月　　日生")</f>
        <v>年　　月　　日生</v>
      </c>
      <c r="AF128" s="203"/>
      <c r="AG128" s="203"/>
      <c r="AH128" s="203"/>
      <c r="AI128" s="203"/>
      <c r="AJ128" s="203"/>
      <c r="AK128" s="204"/>
      <c r="AL128" s="24"/>
      <c r="AN128"/>
      <c r="AO128"/>
      <c r="AP128"/>
      <c r="AQ128"/>
      <c r="AR128"/>
      <c r="AS128"/>
      <c r="AT128"/>
      <c r="AU128"/>
      <c r="AV128"/>
      <c r="AW128"/>
      <c r="AX128"/>
      <c r="AY128"/>
      <c r="AZ128"/>
      <c r="BA128"/>
      <c r="BB128"/>
      <c r="BC128"/>
      <c r="BD128"/>
      <c r="BE128"/>
      <c r="BF128"/>
      <c r="BG128"/>
      <c r="BH128"/>
      <c r="BI128"/>
      <c r="BJ128"/>
      <c r="BK128"/>
      <c r="BL128"/>
      <c r="BM128"/>
      <c r="BN128"/>
      <c r="BO128"/>
    </row>
    <row r="129" spans="1:67" ht="30.75" customHeight="1" x14ac:dyDescent="0.2">
      <c r="A129" s="24"/>
      <c r="B129" s="24"/>
      <c r="C129" s="183"/>
      <c r="D129" s="184"/>
      <c r="E129" s="205" t="s">
        <v>2</v>
      </c>
      <c r="F129" s="205"/>
      <c r="G129" s="205"/>
      <c r="H129" s="206"/>
      <c r="I129" s="207" t="str">
        <f>入力してください!G16 &amp; ""</f>
        <v/>
      </c>
      <c r="J129" s="208"/>
      <c r="K129" s="208"/>
      <c r="L129" s="208"/>
      <c r="M129" s="208"/>
      <c r="N129" s="208"/>
      <c r="O129" s="208"/>
      <c r="P129" s="208"/>
      <c r="Q129" s="208"/>
      <c r="R129" s="208"/>
      <c r="S129" s="208"/>
      <c r="T129" s="208"/>
      <c r="U129" s="208"/>
      <c r="V129" s="208"/>
      <c r="W129" s="209"/>
      <c r="X129" s="194"/>
      <c r="Y129" s="195"/>
      <c r="Z129" s="198"/>
      <c r="AA129" s="199"/>
      <c r="AB129" s="194"/>
      <c r="AC129" s="202"/>
      <c r="AD129" s="195"/>
      <c r="AE129" s="210" t="str">
        <f ca="1" xml:space="preserve"> IFERROR(INT(_xlfn.DAYS(NOW(),DATEVALUE(入力してください!G19 &amp; 入力してください!I19 &amp; "年" &amp; 入力してください!N19 &amp; "月" &amp; 入力してください!R19 &amp; "日"))/365.25),"")</f>
        <v/>
      </c>
      <c r="AF129" s="210"/>
      <c r="AG129" s="210"/>
      <c r="AH129" s="210"/>
      <c r="AI129" s="210"/>
      <c r="AJ129" s="210"/>
      <c r="AK129" s="211"/>
      <c r="AL129" s="24"/>
      <c r="AN129"/>
      <c r="AO129"/>
      <c r="AP129"/>
      <c r="AQ129"/>
      <c r="AR129"/>
      <c r="AS129"/>
      <c r="AT129"/>
      <c r="AU129"/>
      <c r="AV129"/>
      <c r="AW129"/>
      <c r="AX129"/>
      <c r="AY129"/>
      <c r="AZ129"/>
      <c r="BA129"/>
      <c r="BB129"/>
      <c r="BC129"/>
      <c r="BD129"/>
      <c r="BE129"/>
      <c r="BF129"/>
      <c r="BG129"/>
      <c r="BH129"/>
      <c r="BI129"/>
      <c r="BJ129"/>
      <c r="BK129"/>
      <c r="BL129"/>
      <c r="BM129"/>
      <c r="BN129"/>
      <c r="BO129"/>
    </row>
    <row r="130" spans="1:67" ht="17.25" customHeight="1" x14ac:dyDescent="0.2">
      <c r="A130" s="24"/>
      <c r="B130" s="24"/>
      <c r="C130" s="183"/>
      <c r="D130" s="184"/>
      <c r="E130" s="212" t="s">
        <v>24</v>
      </c>
      <c r="F130" s="213"/>
      <c r="G130" s="213"/>
      <c r="H130" s="213"/>
      <c r="I130" s="218" t="s">
        <v>105</v>
      </c>
      <c r="J130" s="219"/>
      <c r="K130" s="219"/>
      <c r="L130" s="219"/>
      <c r="M130" s="219"/>
      <c r="N130" s="95" t="str">
        <f>入力してください!G20 &amp; ""</f>
        <v/>
      </c>
      <c r="O130" s="95"/>
      <c r="P130" s="95"/>
      <c r="Q130" s="95"/>
      <c r="R130" s="95"/>
      <c r="S130" s="95"/>
      <c r="T130" s="95"/>
      <c r="U130" s="95"/>
      <c r="V130" s="95"/>
      <c r="W130" s="220" t="s">
        <v>107</v>
      </c>
      <c r="X130" s="221"/>
      <c r="Y130" s="221"/>
      <c r="Z130" s="221"/>
      <c r="AA130" s="222"/>
      <c r="AB130" s="95" t="str">
        <f>入力してください!G23 &amp; ""</f>
        <v/>
      </c>
      <c r="AC130" s="95"/>
      <c r="AD130" s="95"/>
      <c r="AE130" s="95"/>
      <c r="AF130" s="95"/>
      <c r="AG130" s="95"/>
      <c r="AH130" s="95"/>
      <c r="AI130" s="95"/>
      <c r="AJ130" s="95"/>
      <c r="AK130" s="110"/>
      <c r="AL130" s="24"/>
      <c r="AN130"/>
      <c r="AO130"/>
      <c r="AP130"/>
      <c r="AQ130"/>
      <c r="AR130"/>
      <c r="AS130"/>
      <c r="AT130"/>
      <c r="AU130"/>
      <c r="AV130"/>
      <c r="AW130"/>
      <c r="AX130"/>
      <c r="AY130"/>
      <c r="AZ130"/>
      <c r="BA130"/>
      <c r="BB130"/>
      <c r="BC130"/>
      <c r="BD130"/>
      <c r="BE130"/>
      <c r="BF130"/>
      <c r="BG130"/>
      <c r="BH130"/>
      <c r="BI130"/>
      <c r="BJ130"/>
      <c r="BK130"/>
      <c r="BL130"/>
      <c r="BM130"/>
      <c r="BN130"/>
      <c r="BO130"/>
    </row>
    <row r="131" spans="1:67" ht="23.25" customHeight="1" x14ac:dyDescent="0.2">
      <c r="A131" s="24"/>
      <c r="B131" s="24"/>
      <c r="C131" s="183"/>
      <c r="D131" s="184"/>
      <c r="E131" s="214"/>
      <c r="F131" s="215"/>
      <c r="G131" s="215"/>
      <c r="H131" s="215"/>
      <c r="I131" s="223" t="str">
        <f>入力してください!G21 &amp;入力してください!J21&amp;""</f>
        <v>東京都</v>
      </c>
      <c r="J131" s="224"/>
      <c r="K131" s="224"/>
      <c r="L131" s="224"/>
      <c r="M131" s="224"/>
      <c r="N131" s="224"/>
      <c r="O131" s="224"/>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224"/>
      <c r="AK131" s="225"/>
      <c r="AL131" s="24"/>
      <c r="AN131"/>
      <c r="AO131"/>
      <c r="AP131"/>
      <c r="AQ131"/>
      <c r="AR131"/>
      <c r="AS131"/>
      <c r="AT131"/>
      <c r="AU131"/>
      <c r="AV131"/>
      <c r="AW131"/>
      <c r="AX131"/>
      <c r="AY131"/>
      <c r="AZ131"/>
      <c r="BA131"/>
      <c r="BB131"/>
      <c r="BC131"/>
      <c r="BD131"/>
      <c r="BE131"/>
      <c r="BF131"/>
      <c r="BG131"/>
      <c r="BH131"/>
      <c r="BI131"/>
      <c r="BJ131"/>
      <c r="BK131"/>
      <c r="BL131"/>
      <c r="BM131"/>
      <c r="BN131"/>
      <c r="BO131"/>
    </row>
    <row r="132" spans="1:67" ht="23.25" customHeight="1" x14ac:dyDescent="0.2">
      <c r="A132" s="24"/>
      <c r="B132" s="24"/>
      <c r="C132" s="185"/>
      <c r="D132" s="186"/>
      <c r="E132" s="216"/>
      <c r="F132" s="217"/>
      <c r="G132" s="217"/>
      <c r="H132" s="217"/>
      <c r="I132" s="234" t="s">
        <v>108</v>
      </c>
      <c r="J132" s="235"/>
      <c r="K132" s="235"/>
      <c r="L132" s="235"/>
      <c r="M132" s="235"/>
      <c r="N132" s="235"/>
      <c r="O132" s="236" t="str">
        <f>入力してください!J22 &amp; ""</f>
        <v/>
      </c>
      <c r="P132" s="236"/>
      <c r="Q132" s="236"/>
      <c r="R132" s="236"/>
      <c r="S132" s="236"/>
      <c r="T132" s="236"/>
      <c r="U132" s="236"/>
      <c r="V132" s="236"/>
      <c r="W132" s="236"/>
      <c r="X132" s="236"/>
      <c r="Y132" s="236"/>
      <c r="Z132" s="236"/>
      <c r="AA132" s="236"/>
      <c r="AB132" s="236"/>
      <c r="AC132" s="236"/>
      <c r="AD132" s="236"/>
      <c r="AE132" s="236"/>
      <c r="AF132" s="236"/>
      <c r="AG132" s="236"/>
      <c r="AH132" s="236"/>
      <c r="AI132" s="236"/>
      <c r="AJ132" s="236"/>
      <c r="AK132" s="237"/>
      <c r="AL132" s="24"/>
      <c r="AN132"/>
      <c r="AO132"/>
      <c r="AP132"/>
      <c r="AQ132"/>
      <c r="AR132"/>
      <c r="AS132"/>
      <c r="AT132"/>
      <c r="AU132"/>
      <c r="AV132"/>
      <c r="AW132"/>
      <c r="AX132"/>
      <c r="AY132"/>
      <c r="AZ132"/>
      <c r="BA132"/>
      <c r="BB132"/>
      <c r="BC132"/>
      <c r="BD132"/>
      <c r="BE132"/>
      <c r="BF132"/>
      <c r="BG132"/>
      <c r="BH132"/>
      <c r="BI132"/>
      <c r="BJ132"/>
      <c r="BK132"/>
      <c r="BL132"/>
      <c r="BM132"/>
      <c r="BN132"/>
      <c r="BO132"/>
    </row>
    <row r="133" spans="1:67" ht="17.25" customHeight="1" x14ac:dyDescent="0.2">
      <c r="A133" s="24"/>
      <c r="B133" s="24"/>
      <c r="C133" s="181" t="s">
        <v>259</v>
      </c>
      <c r="D133" s="182"/>
      <c r="E133" s="238" t="s">
        <v>19</v>
      </c>
      <c r="F133" s="238"/>
      <c r="G133" s="238"/>
      <c r="H133" s="239"/>
      <c r="I133" s="240" t="str">
        <f>入力してください!G24 &amp; ""</f>
        <v/>
      </c>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1"/>
      <c r="AG133" s="99" t="str">
        <f>入力してください!T24 &amp; ""</f>
        <v/>
      </c>
      <c r="AH133" s="100"/>
      <c r="AI133" s="100"/>
      <c r="AJ133" s="100"/>
      <c r="AK133" s="241"/>
      <c r="AL133" s="24"/>
      <c r="AN133"/>
      <c r="AO133"/>
      <c r="AP133"/>
      <c r="AQ133"/>
      <c r="AR133"/>
      <c r="AS133"/>
      <c r="AT133"/>
      <c r="AU133"/>
      <c r="AV133"/>
      <c r="AW133"/>
      <c r="AX133"/>
      <c r="AY133"/>
      <c r="AZ133"/>
      <c r="BA133"/>
      <c r="BB133"/>
      <c r="BC133"/>
      <c r="BD133"/>
      <c r="BE133"/>
      <c r="BF133"/>
      <c r="BG133"/>
      <c r="BH133"/>
      <c r="BI133"/>
      <c r="BJ133"/>
      <c r="BK133"/>
      <c r="BL133"/>
      <c r="BM133"/>
      <c r="BN133"/>
      <c r="BO133"/>
    </row>
    <row r="134" spans="1:67" ht="17.25" customHeight="1" thickBot="1" x14ac:dyDescent="0.25">
      <c r="A134" s="24"/>
      <c r="B134" s="24"/>
      <c r="C134" s="183"/>
      <c r="D134" s="184"/>
      <c r="E134" s="238" t="s">
        <v>20</v>
      </c>
      <c r="F134" s="238"/>
      <c r="G134" s="238"/>
      <c r="H134" s="239"/>
      <c r="I134" s="242" t="str">
        <f>入力してください!G25 &amp; ""</f>
        <v/>
      </c>
      <c r="J134" s="243"/>
      <c r="K134" s="243"/>
      <c r="L134" s="243"/>
      <c r="M134" s="243"/>
      <c r="N134" s="243"/>
      <c r="O134" s="243"/>
      <c r="P134" s="244"/>
      <c r="Q134" s="245" t="s">
        <v>21</v>
      </c>
      <c r="R134" s="246"/>
      <c r="S134" s="247"/>
      <c r="T134" s="248" t="str">
        <f>入力してください!N25 &amp; ""</f>
        <v/>
      </c>
      <c r="U134" s="243"/>
      <c r="V134" s="243"/>
      <c r="W134" s="243"/>
      <c r="X134" s="243"/>
      <c r="Y134" s="244"/>
      <c r="Z134" s="301" t="s">
        <v>106</v>
      </c>
      <c r="AA134" s="301"/>
      <c r="AB134" s="301"/>
      <c r="AC134" s="301"/>
      <c r="AD134" s="78" t="str">
        <f>LEFT(入力してください!G26,1)</f>
        <v/>
      </c>
      <c r="AE134" s="70" t="str">
        <f>MID(入力してください!G26,2,1)</f>
        <v/>
      </c>
      <c r="AF134" s="70" t="str">
        <f>MID(入力してください!G26,3,1)</f>
        <v/>
      </c>
      <c r="AG134" s="70" t="str">
        <f>MID(入力してください!G26,4,1)</f>
        <v/>
      </c>
      <c r="AH134" s="70" t="str">
        <f>MID(入力してください!G26,5,1)</f>
        <v/>
      </c>
      <c r="AI134" s="70" t="str">
        <f>MID(入力してください!G26,6,1)</f>
        <v/>
      </c>
      <c r="AJ134" s="70" t="str">
        <f>MID(入力してください!G26,7,1)</f>
        <v/>
      </c>
      <c r="AK134" s="79" t="str">
        <f>MID(入力してください!G26,8,1)</f>
        <v/>
      </c>
      <c r="AL134" s="24"/>
      <c r="AN134"/>
      <c r="AO134"/>
      <c r="AP134"/>
      <c r="AQ134"/>
      <c r="AR134"/>
      <c r="AS134"/>
      <c r="AT134"/>
      <c r="AU134"/>
      <c r="AV134"/>
      <c r="AW134"/>
      <c r="AX134"/>
      <c r="AY134"/>
      <c r="AZ134"/>
      <c r="BA134"/>
      <c r="BB134"/>
      <c r="BC134"/>
      <c r="BD134"/>
      <c r="BE134"/>
      <c r="BF134"/>
      <c r="BG134"/>
      <c r="BH134"/>
      <c r="BI134"/>
      <c r="BJ134"/>
      <c r="BK134"/>
      <c r="BL134"/>
      <c r="BM134"/>
      <c r="BN134"/>
      <c r="BO134"/>
    </row>
    <row r="135" spans="1:67" ht="17.25" customHeight="1" thickBot="1" x14ac:dyDescent="0.25">
      <c r="A135" s="24"/>
      <c r="B135" s="24"/>
      <c r="C135" s="185"/>
      <c r="D135" s="186"/>
      <c r="E135" s="302" t="s">
        <v>109</v>
      </c>
      <c r="F135" s="303"/>
      <c r="G135" s="303"/>
      <c r="H135" s="303"/>
      <c r="I135" s="304"/>
      <c r="J135" s="304"/>
      <c r="K135" s="304"/>
      <c r="L135" s="304"/>
      <c r="M135" s="304"/>
      <c r="N135" s="304"/>
      <c r="O135" s="304"/>
      <c r="P135" s="304"/>
      <c r="Q135" s="304"/>
      <c r="R135" s="304"/>
      <c r="S135" s="304"/>
      <c r="T135" s="304"/>
      <c r="U135" s="304"/>
      <c r="V135" s="304"/>
      <c r="W135" s="304"/>
      <c r="X135" s="304"/>
      <c r="Y135" s="304"/>
      <c r="Z135" s="304"/>
      <c r="AA135" s="304"/>
      <c r="AB135" s="304"/>
      <c r="AC135" s="304"/>
      <c r="AD135" s="304"/>
      <c r="AE135" s="156" t="str">
        <f>入力してください!Q28 &amp; ""</f>
        <v/>
      </c>
      <c r="AF135" s="109"/>
      <c r="AG135" s="109"/>
      <c r="AH135" s="109"/>
      <c r="AI135" s="109"/>
      <c r="AJ135" s="109"/>
      <c r="AK135" s="299"/>
      <c r="AL135" s="24"/>
      <c r="AN135"/>
      <c r="AO135"/>
      <c r="AP135"/>
      <c r="AQ135"/>
      <c r="AR135"/>
      <c r="AS135"/>
      <c r="AT135"/>
      <c r="AU135"/>
      <c r="AV135"/>
      <c r="AW135"/>
      <c r="AX135"/>
      <c r="AY135"/>
      <c r="AZ135"/>
      <c r="BA135"/>
      <c r="BB135"/>
      <c r="BC135"/>
      <c r="BD135"/>
      <c r="BE135"/>
      <c r="BF135"/>
      <c r="BG135"/>
      <c r="BH135"/>
      <c r="BI135"/>
      <c r="BJ135"/>
      <c r="BK135"/>
      <c r="BL135"/>
      <c r="BM135"/>
      <c r="BN135"/>
      <c r="BO135"/>
    </row>
    <row r="136" spans="1:67" ht="23.25" customHeight="1" thickBot="1" x14ac:dyDescent="0.25">
      <c r="AN136"/>
      <c r="AO136"/>
      <c r="AP136"/>
      <c r="AQ136"/>
      <c r="AR136"/>
      <c r="AS136"/>
      <c r="AT136"/>
      <c r="AU136"/>
      <c r="AV136"/>
      <c r="AW136"/>
      <c r="AX136"/>
      <c r="AY136"/>
      <c r="AZ136"/>
      <c r="BA136"/>
      <c r="BB136"/>
      <c r="BC136"/>
      <c r="BD136"/>
      <c r="BE136"/>
      <c r="BF136"/>
      <c r="BG136"/>
      <c r="BH136"/>
      <c r="BI136"/>
      <c r="BJ136"/>
      <c r="BK136"/>
      <c r="BL136"/>
      <c r="BM136"/>
      <c r="BN136"/>
      <c r="BO136"/>
    </row>
    <row r="137" spans="1:67" ht="14.25" customHeight="1" x14ac:dyDescent="0.2">
      <c r="A137" s="24"/>
      <c r="B137" s="24"/>
      <c r="C137" s="300" t="s">
        <v>260</v>
      </c>
      <c r="D137" s="300"/>
      <c r="E137" s="187" t="s">
        <v>3</v>
      </c>
      <c r="F137" s="187"/>
      <c r="G137" s="187"/>
      <c r="H137" s="188"/>
      <c r="I137" s="226"/>
      <c r="J137" s="227"/>
      <c r="K137" s="227"/>
      <c r="L137" s="227"/>
      <c r="M137" s="227"/>
      <c r="N137" s="227"/>
      <c r="O137" s="190" t="str">
        <f>IF(入力してください!Q32="同じ",入力してください!G17,入力してください!G35) &amp; ""</f>
        <v/>
      </c>
      <c r="P137" s="190"/>
      <c r="Q137" s="190"/>
      <c r="R137" s="190"/>
      <c r="S137" s="190"/>
      <c r="T137" s="190"/>
      <c r="U137" s="190"/>
      <c r="V137" s="190"/>
      <c r="W137" s="190"/>
      <c r="X137" s="190"/>
      <c r="Y137" s="190"/>
      <c r="Z137" s="190"/>
      <c r="AA137" s="190"/>
      <c r="AB137" s="190"/>
      <c r="AC137" s="190"/>
      <c r="AD137" s="190"/>
      <c r="AE137" s="73"/>
      <c r="AF137" s="73"/>
      <c r="AG137" s="73"/>
      <c r="AH137" s="73"/>
      <c r="AI137" s="73"/>
      <c r="AJ137" s="73"/>
      <c r="AK137" s="74"/>
      <c r="AL137" s="24"/>
      <c r="AN137"/>
      <c r="AO137"/>
      <c r="AP137"/>
      <c r="AQ137"/>
      <c r="AR137"/>
      <c r="AS137"/>
      <c r="AT137"/>
      <c r="AU137"/>
      <c r="AV137"/>
      <c r="AW137"/>
      <c r="AX137"/>
      <c r="AY137"/>
      <c r="AZ137"/>
      <c r="BA137"/>
      <c r="BB137"/>
      <c r="BC137"/>
      <c r="BD137"/>
      <c r="BE137"/>
      <c r="BF137"/>
      <c r="BG137"/>
      <c r="BH137"/>
      <c r="BI137"/>
      <c r="BJ137"/>
      <c r="BK137"/>
      <c r="BL137"/>
      <c r="BM137"/>
      <c r="BN137"/>
      <c r="BO137"/>
    </row>
    <row r="138" spans="1:67" ht="26.25" customHeight="1" x14ac:dyDescent="0.15">
      <c r="A138" s="24"/>
      <c r="B138" s="24"/>
      <c r="C138" s="300"/>
      <c r="D138" s="300"/>
      <c r="E138" s="228" t="s">
        <v>2</v>
      </c>
      <c r="F138" s="228"/>
      <c r="G138" s="228"/>
      <c r="H138" s="229"/>
      <c r="I138" s="67" t="str">
        <f>IF(入力してください!Q32="同じ","☑","□")</f>
        <v>□</v>
      </c>
      <c r="J138" s="57" t="s">
        <v>111</v>
      </c>
      <c r="K138" s="58"/>
      <c r="L138" s="58"/>
      <c r="M138" s="58"/>
      <c r="N138" s="58"/>
      <c r="O138" s="230" t="str">
        <f>IF(入力してください!Q32="同じ",入力してください!G16,入力してください!G34) &amp; ""</f>
        <v/>
      </c>
      <c r="P138" s="230"/>
      <c r="Q138" s="230"/>
      <c r="R138" s="230"/>
      <c r="S138" s="230"/>
      <c r="T138" s="230"/>
      <c r="U138" s="230"/>
      <c r="V138" s="230"/>
      <c r="W138" s="230"/>
      <c r="X138" s="230"/>
      <c r="Y138" s="230"/>
      <c r="Z138" s="230"/>
      <c r="AA138" s="230"/>
      <c r="AB138" s="230"/>
      <c r="AC138" s="230"/>
      <c r="AD138" s="230"/>
      <c r="AE138" s="75"/>
      <c r="AF138" s="75"/>
      <c r="AG138" s="75"/>
      <c r="AH138" s="75"/>
      <c r="AI138" s="75"/>
      <c r="AJ138" s="75"/>
      <c r="AK138" s="76"/>
      <c r="AL138" s="24"/>
      <c r="AN138"/>
      <c r="AO138"/>
      <c r="AP138"/>
      <c r="AQ138"/>
      <c r="AR138"/>
      <c r="AS138"/>
      <c r="AT138"/>
      <c r="AU138"/>
      <c r="AV138"/>
      <c r="AW138"/>
      <c r="AX138"/>
      <c r="AY138"/>
      <c r="AZ138"/>
      <c r="BA138"/>
      <c r="BB138"/>
      <c r="BC138"/>
      <c r="BD138"/>
      <c r="BE138"/>
      <c r="BF138"/>
      <c r="BG138"/>
      <c r="BH138"/>
      <c r="BI138"/>
      <c r="BJ138"/>
      <c r="BK138"/>
      <c r="BL138"/>
      <c r="BM138"/>
      <c r="BN138"/>
      <c r="BO138"/>
    </row>
    <row r="139" spans="1:67" ht="18" customHeight="1" x14ac:dyDescent="0.2">
      <c r="A139" s="24"/>
      <c r="B139" s="24"/>
      <c r="C139" s="300"/>
      <c r="D139" s="300"/>
      <c r="E139" s="231" t="s">
        <v>24</v>
      </c>
      <c r="F139" s="232"/>
      <c r="G139" s="232"/>
      <c r="H139" s="232"/>
      <c r="I139" s="59" t="str">
        <f>IF(入力してください!Q33="同じ","☑","□")</f>
        <v>□</v>
      </c>
      <c r="J139" s="253" t="s">
        <v>112</v>
      </c>
      <c r="K139" s="253"/>
      <c r="L139" s="253"/>
      <c r="M139" s="253"/>
      <c r="N139" s="253"/>
      <c r="O139" s="253"/>
      <c r="P139" s="253"/>
      <c r="Q139" s="254"/>
      <c r="R139" s="219" t="s">
        <v>105</v>
      </c>
      <c r="S139" s="219"/>
      <c r="T139" s="219"/>
      <c r="U139" s="95" t="str">
        <f>IF(入力してください!Q33="同じ",入力してください!G20,入力してください!G36) &amp; ""</f>
        <v/>
      </c>
      <c r="V139" s="95"/>
      <c r="W139" s="95"/>
      <c r="X139" s="95"/>
      <c r="Y139" s="95"/>
      <c r="Z139" s="95"/>
      <c r="AA139" s="95"/>
      <c r="AB139" s="219" t="s">
        <v>107</v>
      </c>
      <c r="AC139" s="219"/>
      <c r="AD139" s="219"/>
      <c r="AE139" s="95" t="str">
        <f>IF(入力してください!Q33="同じ",入力してください!G23,入力してください!G39) &amp; ""</f>
        <v/>
      </c>
      <c r="AF139" s="95"/>
      <c r="AG139" s="95"/>
      <c r="AH139" s="95"/>
      <c r="AI139" s="95"/>
      <c r="AJ139" s="95"/>
      <c r="AK139" s="110"/>
      <c r="AL139" s="24"/>
      <c r="AN139"/>
      <c r="AO139"/>
      <c r="AP139"/>
      <c r="AQ139"/>
      <c r="AR139"/>
      <c r="AS139"/>
      <c r="AT139"/>
      <c r="AU139"/>
      <c r="AV139"/>
      <c r="AW139"/>
      <c r="AX139"/>
      <c r="AY139"/>
      <c r="AZ139"/>
      <c r="BA139"/>
      <c r="BB139"/>
      <c r="BC139"/>
      <c r="BD139"/>
      <c r="BE139"/>
      <c r="BF139"/>
      <c r="BG139"/>
      <c r="BH139"/>
      <c r="BI139"/>
      <c r="BJ139"/>
      <c r="BK139"/>
      <c r="BL139"/>
      <c r="BM139"/>
      <c r="BN139"/>
      <c r="BO139"/>
    </row>
    <row r="140" spans="1:67" ht="22.5" customHeight="1" x14ac:dyDescent="0.2">
      <c r="A140" s="24"/>
      <c r="B140" s="24"/>
      <c r="C140" s="300"/>
      <c r="D140" s="300"/>
      <c r="E140" s="233"/>
      <c r="F140" s="178"/>
      <c r="G140" s="178"/>
      <c r="H140" s="178"/>
      <c r="I140" s="255" t="str">
        <f>IF(入力してください!Q33="同じ",入力してください!G21&amp;入力してください!J21,入力してください!G37 &amp;入力してください!J37) &amp; ""</f>
        <v>東京都</v>
      </c>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7"/>
      <c r="AL140" s="24"/>
      <c r="AN140"/>
      <c r="AO140"/>
      <c r="AP140"/>
      <c r="AQ140"/>
      <c r="AR140"/>
      <c r="AS140"/>
      <c r="AT140"/>
      <c r="AU140"/>
      <c r="AV140"/>
      <c r="AW140"/>
      <c r="AX140"/>
      <c r="AY140"/>
      <c r="AZ140"/>
      <c r="BA140"/>
      <c r="BB140"/>
      <c r="BC140"/>
      <c r="BD140"/>
      <c r="BE140"/>
      <c r="BF140"/>
      <c r="BG140"/>
      <c r="BH140"/>
      <c r="BI140"/>
      <c r="BJ140"/>
      <c r="BK140"/>
      <c r="BL140"/>
      <c r="BM140"/>
      <c r="BN140"/>
      <c r="BO140"/>
    </row>
    <row r="141" spans="1:67" ht="22.5" customHeight="1" thickBot="1" x14ac:dyDescent="0.25">
      <c r="A141" s="24"/>
      <c r="B141" s="24"/>
      <c r="C141" s="300"/>
      <c r="D141" s="300"/>
      <c r="E141" s="194"/>
      <c r="F141" s="202"/>
      <c r="G141" s="202"/>
      <c r="H141" s="202"/>
      <c r="I141" s="295" t="s">
        <v>108</v>
      </c>
      <c r="J141" s="296"/>
      <c r="K141" s="296"/>
      <c r="L141" s="296"/>
      <c r="M141" s="296"/>
      <c r="N141" s="296"/>
      <c r="O141" s="297" t="str">
        <f>IF(入力してください!Q33="同じ",入力してください!J22,入力してください!J38) &amp; ""</f>
        <v/>
      </c>
      <c r="P141" s="297"/>
      <c r="Q141" s="297"/>
      <c r="R141" s="297"/>
      <c r="S141" s="297"/>
      <c r="T141" s="297"/>
      <c r="U141" s="297"/>
      <c r="V141" s="297"/>
      <c r="W141" s="297"/>
      <c r="X141" s="297"/>
      <c r="Y141" s="297"/>
      <c r="Z141" s="297"/>
      <c r="AA141" s="297"/>
      <c r="AB141" s="297"/>
      <c r="AC141" s="297"/>
      <c r="AD141" s="297"/>
      <c r="AE141" s="297"/>
      <c r="AF141" s="297"/>
      <c r="AG141" s="297"/>
      <c r="AH141" s="297"/>
      <c r="AI141" s="297"/>
      <c r="AJ141" s="297"/>
      <c r="AK141" s="298"/>
      <c r="AL141" s="24"/>
      <c r="AN141"/>
      <c r="AO141"/>
      <c r="AP141"/>
      <c r="AQ141"/>
      <c r="AR141"/>
      <c r="AS141"/>
      <c r="AT141"/>
      <c r="AU141"/>
      <c r="AV141"/>
      <c r="AW141"/>
      <c r="AX141"/>
      <c r="AY141"/>
      <c r="AZ141"/>
      <c r="BA141"/>
      <c r="BB141"/>
      <c r="BC141"/>
      <c r="BD141"/>
      <c r="BE141"/>
      <c r="BF141"/>
      <c r="BG141"/>
      <c r="BH141"/>
      <c r="BI141"/>
      <c r="BJ141"/>
      <c r="BK141"/>
      <c r="BL141"/>
      <c r="BM141"/>
      <c r="BN141"/>
      <c r="BO141"/>
    </row>
    <row r="142" spans="1:67" ht="16.5" customHeight="1" x14ac:dyDescent="0.2">
      <c r="A142" s="24"/>
      <c r="B142" s="24"/>
      <c r="C142" s="60"/>
      <c r="D142" s="60"/>
      <c r="E142" s="35"/>
      <c r="F142" s="35"/>
      <c r="G142" s="35"/>
      <c r="H142" s="35"/>
      <c r="I142" s="61"/>
      <c r="J142" s="61"/>
      <c r="K142" s="61"/>
      <c r="L142" s="61"/>
      <c r="M142" s="61"/>
      <c r="N142" s="61"/>
      <c r="O142" s="2"/>
      <c r="P142" s="2"/>
      <c r="Q142" s="2"/>
      <c r="R142" s="2"/>
      <c r="S142" s="2"/>
      <c r="T142" s="2"/>
      <c r="U142" s="2"/>
      <c r="V142" s="2"/>
      <c r="W142" s="2"/>
      <c r="X142" s="2"/>
      <c r="Y142" s="2"/>
      <c r="Z142" s="2"/>
      <c r="AA142" s="2"/>
      <c r="AB142" s="2"/>
      <c r="AC142" s="2"/>
      <c r="AD142" s="2"/>
      <c r="AE142" s="2"/>
      <c r="AF142" s="2"/>
      <c r="AG142" s="2"/>
      <c r="AH142" s="2"/>
      <c r="AI142" s="2"/>
      <c r="AJ142" s="2"/>
      <c r="AK142" s="2"/>
      <c r="AL142" s="24"/>
    </row>
    <row r="143" spans="1:67" ht="24.75" customHeight="1" thickBot="1" x14ac:dyDescent="0.25">
      <c r="C143" s="71" t="s">
        <v>266</v>
      </c>
    </row>
    <row r="144" spans="1:67" ht="27" customHeight="1" x14ac:dyDescent="0.2">
      <c r="A144" s="24"/>
      <c r="B144" s="24"/>
      <c r="C144" s="305" t="s">
        <v>42</v>
      </c>
      <c r="D144" s="306"/>
      <c r="E144" s="306"/>
      <c r="F144" s="306"/>
      <c r="G144" s="307"/>
      <c r="H144" s="64" t="s">
        <v>16</v>
      </c>
      <c r="I144" s="249" t="str">
        <f>入力してください!H43 &amp; ""</f>
        <v>人工透析を必要とする腎不全</v>
      </c>
      <c r="J144" s="249"/>
      <c r="K144" s="249"/>
      <c r="L144" s="249"/>
      <c r="M144" s="249"/>
      <c r="N144" s="249"/>
      <c r="O144" s="249"/>
      <c r="P144" s="249"/>
      <c r="Q144" s="250"/>
      <c r="R144" s="64" t="s">
        <v>17</v>
      </c>
      <c r="S144" s="249" t="str">
        <f>入力してください!H44 &amp; ""</f>
        <v/>
      </c>
      <c r="T144" s="249"/>
      <c r="U144" s="249"/>
      <c r="V144" s="249"/>
      <c r="W144" s="249"/>
      <c r="X144" s="249"/>
      <c r="Y144" s="249"/>
      <c r="Z144" s="249"/>
      <c r="AA144" s="250"/>
      <c r="AB144" s="64" t="s">
        <v>18</v>
      </c>
      <c r="AC144" s="251" t="str">
        <f>入力してください!H45 &amp; ""</f>
        <v/>
      </c>
      <c r="AD144" s="251"/>
      <c r="AE144" s="251"/>
      <c r="AF144" s="251"/>
      <c r="AG144" s="251"/>
      <c r="AH144" s="251"/>
      <c r="AI144" s="251"/>
      <c r="AJ144" s="251"/>
      <c r="AK144" s="252"/>
    </row>
    <row r="145" spans="1:38" ht="21" customHeight="1" x14ac:dyDescent="0.2">
      <c r="A145" s="24"/>
      <c r="B145" s="24"/>
      <c r="C145" s="288" t="s">
        <v>113</v>
      </c>
      <c r="D145" s="289"/>
      <c r="E145" s="289"/>
      <c r="F145" s="289"/>
      <c r="G145" s="290"/>
      <c r="H145" s="291" t="str">
        <f>入力してください!H46 &amp; ""</f>
        <v/>
      </c>
      <c r="I145" s="292"/>
      <c r="J145" s="292"/>
      <c r="K145" s="292"/>
      <c r="L145" s="292"/>
      <c r="M145" s="292"/>
      <c r="N145" s="292"/>
      <c r="O145" s="292"/>
      <c r="P145" s="292"/>
      <c r="Q145" s="292"/>
      <c r="R145" s="292"/>
      <c r="S145" s="292"/>
      <c r="T145" s="292"/>
      <c r="U145" s="292"/>
      <c r="V145" s="293"/>
      <c r="W145" s="220" t="s">
        <v>115</v>
      </c>
      <c r="X145" s="221"/>
      <c r="Y145" s="221"/>
      <c r="Z145" s="221"/>
      <c r="AA145" s="221"/>
      <c r="AB145" s="222"/>
      <c r="AC145" s="291" t="str">
        <f>入力してください!H47 &amp; ""</f>
        <v/>
      </c>
      <c r="AD145" s="292"/>
      <c r="AE145" s="292"/>
      <c r="AF145" s="292"/>
      <c r="AG145" s="292"/>
      <c r="AH145" s="292"/>
      <c r="AI145" s="292"/>
      <c r="AJ145" s="292"/>
      <c r="AK145" s="294"/>
      <c r="AL145" s="24"/>
    </row>
    <row r="146" spans="1:38" ht="21" customHeight="1" x14ac:dyDescent="0.2">
      <c r="A146" s="24"/>
      <c r="B146" s="24"/>
      <c r="C146" s="288" t="s">
        <v>114</v>
      </c>
      <c r="D146" s="289"/>
      <c r="E146" s="289"/>
      <c r="F146" s="289"/>
      <c r="G146" s="290"/>
      <c r="H146" s="278" t="str">
        <f>入力してください!H48 &amp; ""</f>
        <v/>
      </c>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c r="AK146" s="280"/>
      <c r="AL146" s="24"/>
    </row>
    <row r="147" spans="1:38" ht="21" customHeight="1" x14ac:dyDescent="0.2">
      <c r="A147" s="24"/>
      <c r="B147" s="24"/>
      <c r="C147" s="272" t="s">
        <v>284</v>
      </c>
      <c r="D147" s="273"/>
      <c r="E147" s="273"/>
      <c r="F147" s="273"/>
      <c r="G147" s="274"/>
      <c r="H147" s="278" t="str">
        <f>入力してください!H49 &amp; ""</f>
        <v/>
      </c>
      <c r="I147" s="279"/>
      <c r="J147" s="279"/>
      <c r="K147" s="279"/>
      <c r="L147" s="279"/>
      <c r="M147" s="279"/>
      <c r="N147" s="279"/>
      <c r="O147" s="279"/>
      <c r="P147" s="279"/>
      <c r="Q147" s="279"/>
      <c r="R147" s="279"/>
      <c r="S147" s="279"/>
      <c r="T147" s="279"/>
      <c r="U147" s="279"/>
      <c r="V147" s="279"/>
      <c r="W147" s="279"/>
      <c r="X147" s="279"/>
      <c r="Y147" s="279"/>
      <c r="Z147" s="279"/>
      <c r="AA147" s="279"/>
      <c r="AB147" s="279"/>
      <c r="AC147" s="279"/>
      <c r="AD147" s="279"/>
      <c r="AE147" s="279"/>
      <c r="AF147" s="279"/>
      <c r="AG147" s="279"/>
      <c r="AH147" s="279"/>
      <c r="AI147" s="279"/>
      <c r="AJ147" s="279"/>
      <c r="AK147" s="280"/>
      <c r="AL147" s="24"/>
    </row>
    <row r="148" spans="1:38" ht="21" customHeight="1" x14ac:dyDescent="0.2">
      <c r="A148" s="24"/>
      <c r="B148" s="24"/>
      <c r="C148" s="275"/>
      <c r="D148" s="276"/>
      <c r="E148" s="276"/>
      <c r="F148" s="276"/>
      <c r="G148" s="277"/>
      <c r="H148" s="278" t="str">
        <f>入力してください!H50&amp;IF(LEFT(入力してください!H50,1)="エ","(医療機関名："&amp;入力してください!K51&amp;")",IF(LEFT(入力してください!H50,1)="オ","(施設名："&amp;入力してください!K51&amp;")",""))</f>
        <v/>
      </c>
      <c r="I148" s="279"/>
      <c r="J148" s="279"/>
      <c r="K148" s="279"/>
      <c r="L148" s="279"/>
      <c r="M148" s="279"/>
      <c r="N148" s="279"/>
      <c r="O148" s="279"/>
      <c r="P148" s="279"/>
      <c r="Q148" s="279"/>
      <c r="R148" s="279"/>
      <c r="S148" s="279"/>
      <c r="T148" s="279"/>
      <c r="U148" s="279"/>
      <c r="V148" s="279"/>
      <c r="W148" s="279"/>
      <c r="X148" s="279"/>
      <c r="Y148" s="279"/>
      <c r="Z148" s="279"/>
      <c r="AA148" s="279"/>
      <c r="AB148" s="279"/>
      <c r="AC148" s="279"/>
      <c r="AD148" s="279"/>
      <c r="AE148" s="279"/>
      <c r="AF148" s="279"/>
      <c r="AG148" s="279"/>
      <c r="AH148" s="279"/>
      <c r="AI148" s="279"/>
      <c r="AJ148" s="279"/>
      <c r="AK148" s="280"/>
      <c r="AL148" s="24"/>
    </row>
    <row r="149" spans="1:38" ht="21" customHeight="1" thickBot="1" x14ac:dyDescent="0.25">
      <c r="A149" s="24"/>
      <c r="B149" s="24"/>
      <c r="C149" s="281" t="s">
        <v>262</v>
      </c>
      <c r="D149" s="282"/>
      <c r="E149" s="282"/>
      <c r="F149" s="282"/>
      <c r="G149" s="283"/>
      <c r="H149" s="284" t="str">
        <f>IF(入力してください!K52&lt;&gt;"","医療機関名（"&amp;入力してください!K52&amp;"）","")</f>
        <v/>
      </c>
      <c r="I149" s="285"/>
      <c r="J149" s="285"/>
      <c r="K149" s="285"/>
      <c r="L149" s="285"/>
      <c r="M149" s="285"/>
      <c r="N149" s="285"/>
      <c r="O149" s="285"/>
      <c r="P149" s="285"/>
      <c r="Q149" s="285"/>
      <c r="R149" s="285"/>
      <c r="S149" s="285"/>
      <c r="T149" s="285"/>
      <c r="U149" s="285"/>
      <c r="V149" s="285"/>
      <c r="W149" s="285"/>
      <c r="X149" s="285"/>
      <c r="Y149" s="285"/>
      <c r="Z149" s="285"/>
      <c r="AA149" s="285"/>
      <c r="AB149" s="285"/>
      <c r="AC149" s="286">
        <f>入力してください!K53</f>
        <v>0</v>
      </c>
      <c r="AD149" s="286"/>
      <c r="AE149" s="286"/>
      <c r="AF149" s="285" t="s">
        <v>264</v>
      </c>
      <c r="AG149" s="285"/>
      <c r="AH149" s="285"/>
      <c r="AI149" s="285"/>
      <c r="AJ149" s="285"/>
      <c r="AK149" s="287"/>
      <c r="AL149" s="24"/>
    </row>
    <row r="150" spans="1:38" ht="14.25" customHeight="1" x14ac:dyDescent="0.2">
      <c r="A150" s="24"/>
      <c r="B150" s="24"/>
      <c r="C150" s="62"/>
      <c r="D150" s="62"/>
      <c r="E150" s="35"/>
      <c r="F150" s="35"/>
      <c r="G150" s="35"/>
      <c r="H150" s="35"/>
      <c r="I150" s="24"/>
      <c r="J150" s="63"/>
      <c r="K150" s="63"/>
      <c r="L150" s="63"/>
      <c r="M150" s="63"/>
      <c r="N150" s="63"/>
      <c r="O150" s="63"/>
      <c r="P150" s="63"/>
      <c r="Q150" s="63"/>
      <c r="R150" s="63"/>
      <c r="S150" s="24"/>
      <c r="T150" s="63"/>
      <c r="U150" s="63"/>
      <c r="V150" s="63"/>
      <c r="W150" s="63"/>
      <c r="X150" s="63"/>
      <c r="Y150" s="63"/>
      <c r="Z150" s="63"/>
      <c r="AA150" s="63"/>
      <c r="AB150" s="63"/>
      <c r="AC150" s="24"/>
      <c r="AD150" s="63"/>
      <c r="AE150" s="63"/>
      <c r="AF150" s="63"/>
      <c r="AG150" s="63"/>
      <c r="AH150" s="63"/>
      <c r="AI150" s="63"/>
      <c r="AJ150" s="63"/>
      <c r="AK150" s="63"/>
      <c r="AL150" s="24"/>
    </row>
    <row r="151" spans="1:38" ht="46.5" customHeight="1" x14ac:dyDescent="0.2">
      <c r="A151" s="24"/>
      <c r="B151" s="24"/>
      <c r="C151" s="258" t="s">
        <v>285</v>
      </c>
      <c r="D151" s="258"/>
      <c r="E151" s="258"/>
      <c r="F151" s="258"/>
      <c r="G151" s="258"/>
      <c r="H151" s="258"/>
      <c r="I151" s="258"/>
      <c r="J151" s="258"/>
      <c r="K151" s="258"/>
      <c r="L151" s="258"/>
      <c r="M151" s="258"/>
      <c r="N151" s="258"/>
      <c r="O151" s="258"/>
      <c r="P151" s="258"/>
      <c r="Q151" s="258"/>
      <c r="R151" s="258"/>
      <c r="S151" s="258"/>
      <c r="T151" s="258"/>
      <c r="U151" s="258"/>
      <c r="V151" s="258"/>
      <c r="W151" s="258"/>
      <c r="X151" s="258"/>
      <c r="Y151" s="258"/>
      <c r="Z151" s="258"/>
      <c r="AA151" s="258"/>
      <c r="AB151" s="258"/>
      <c r="AC151" s="258"/>
      <c r="AD151" s="258"/>
      <c r="AE151" s="258"/>
      <c r="AF151" s="258"/>
      <c r="AG151" s="258"/>
      <c r="AH151" s="258"/>
      <c r="AI151" s="258"/>
      <c r="AJ151" s="258"/>
      <c r="AK151" s="63"/>
      <c r="AL151" s="24"/>
    </row>
    <row r="152" spans="1:38" ht="20.25" customHeight="1" x14ac:dyDescent="0.2">
      <c r="C152" s="259" t="s">
        <v>286</v>
      </c>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1"/>
    </row>
    <row r="153" spans="1:38" ht="20.25" customHeight="1" x14ac:dyDescent="0.2">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row>
    <row r="154" spans="1:38" ht="20.25" customHeight="1" x14ac:dyDescent="0.2">
      <c r="C154" s="66"/>
      <c r="D154" s="66"/>
      <c r="E154" s="66"/>
      <c r="F154" s="66"/>
      <c r="H154" s="262" t="str">
        <f>IF(入力してください!J60&lt;&gt;"","令和" &amp; IF(入力してください!J60&gt;2020,入力してください!J60-2018,入力してください!J60) &amp;"年"&amp;入力してください!N60&amp;"月"&amp;入力してください!R60&amp;"日","年      月      日")</f>
        <v>年      月      日</v>
      </c>
      <c r="I154" s="262"/>
      <c r="J154" s="262"/>
      <c r="K154" s="262"/>
      <c r="L154" s="262"/>
      <c r="M154" s="262"/>
      <c r="N154" s="262"/>
      <c r="O154" s="262"/>
      <c r="P154" s="23"/>
      <c r="Q154" s="66"/>
      <c r="R154" s="66"/>
      <c r="S154" s="66"/>
      <c r="T154" s="66"/>
      <c r="U154" s="66"/>
      <c r="V154" s="66"/>
      <c r="W154" s="66"/>
      <c r="X154" s="66"/>
      <c r="Y154" s="66"/>
      <c r="Z154" s="66"/>
      <c r="AA154" s="66"/>
      <c r="AB154" s="66"/>
      <c r="AC154" s="66"/>
      <c r="AD154" s="66"/>
      <c r="AE154" s="66"/>
      <c r="AF154" s="66"/>
      <c r="AG154" s="66"/>
      <c r="AH154" s="66"/>
      <c r="AI154" s="66"/>
      <c r="AJ154" s="66"/>
      <c r="AK154" s="66"/>
    </row>
    <row r="155" spans="1:38" ht="20.25" customHeight="1" x14ac:dyDescent="0.2">
      <c r="C155" s="66"/>
      <c r="D155" s="66"/>
      <c r="E155" s="66"/>
      <c r="F155" s="77" t="s">
        <v>296</v>
      </c>
      <c r="G155" s="72"/>
      <c r="H155" s="72"/>
      <c r="I155" s="72"/>
      <c r="J155" s="72"/>
      <c r="K155" s="72"/>
      <c r="L155" s="66"/>
      <c r="M155" s="66"/>
      <c r="N155" s="66"/>
      <c r="O155" s="66"/>
      <c r="P155" s="66"/>
      <c r="Q155" s="263" t="s">
        <v>116</v>
      </c>
      <c r="R155" s="263"/>
      <c r="S155" s="263"/>
      <c r="T155" s="263"/>
      <c r="U155" s="263"/>
      <c r="V155" s="25"/>
      <c r="W155" s="23" t="str">
        <f>入力してください!G61 &amp; ""</f>
        <v/>
      </c>
      <c r="X155" s="24"/>
      <c r="Y155" s="24"/>
      <c r="Z155" s="24"/>
      <c r="AA155" s="24"/>
      <c r="AB155" s="66"/>
      <c r="AC155" s="66"/>
      <c r="AD155" s="66"/>
      <c r="AE155" s="66"/>
      <c r="AF155" s="66"/>
      <c r="AG155" s="66"/>
      <c r="AH155" s="66"/>
      <c r="AI155" s="66"/>
      <c r="AJ155" s="66"/>
      <c r="AK155" s="66"/>
    </row>
    <row r="156" spans="1:38" ht="10.5" customHeight="1" thickBot="1" x14ac:dyDescent="0.25">
      <c r="C156" s="66"/>
      <c r="D156" s="66"/>
      <c r="E156" s="66"/>
      <c r="F156" s="66"/>
      <c r="G156" s="66"/>
      <c r="H156" s="66"/>
      <c r="I156" s="66"/>
      <c r="J156" s="66"/>
      <c r="K156" s="66"/>
      <c r="L156" s="66"/>
      <c r="M156" s="66"/>
      <c r="N156" s="66"/>
      <c r="O156" s="66"/>
      <c r="P156" s="66"/>
      <c r="Q156" s="66"/>
      <c r="R156" s="66"/>
      <c r="S156" s="66"/>
      <c r="T156" s="66"/>
      <c r="U156" s="66"/>
      <c r="V156" s="65"/>
      <c r="W156" s="65"/>
      <c r="X156" s="65"/>
      <c r="Y156" s="65"/>
      <c r="Z156" s="65"/>
      <c r="AA156" s="65"/>
      <c r="AB156" s="65"/>
      <c r="AC156" s="65"/>
      <c r="AD156" s="65"/>
      <c r="AE156" s="65"/>
      <c r="AF156" s="65"/>
      <c r="AG156" s="65"/>
      <c r="AH156" s="65"/>
      <c r="AI156" s="65"/>
      <c r="AJ156" s="65"/>
      <c r="AK156" s="65"/>
    </row>
    <row r="157" spans="1:38" ht="30" customHeight="1" thickBot="1" x14ac:dyDescent="0.25">
      <c r="C157" s="264" t="s">
        <v>287</v>
      </c>
      <c r="D157" s="265"/>
      <c r="E157" s="265"/>
      <c r="F157" s="265"/>
      <c r="G157" s="265"/>
      <c r="H157" s="266" t="str">
        <f>IF(入力してください!K63&lt;&gt;"","令和" &amp; IF(入力してください!K63&gt;2020,入力してください!K63-2018,入力してください!K63) &amp;"年"&amp;入力してください!O63&amp;"月"&amp;入力してください!S63&amp;"日","年      月      日")</f>
        <v>年      月      日</v>
      </c>
      <c r="I157" s="267"/>
      <c r="J157" s="267"/>
      <c r="K157" s="267"/>
      <c r="L157" s="267"/>
      <c r="M157" s="267"/>
      <c r="N157" s="267"/>
      <c r="O157" s="267"/>
      <c r="P157" s="267"/>
      <c r="Q157" s="268"/>
      <c r="R157" s="269" t="s">
        <v>288</v>
      </c>
      <c r="S157" s="269"/>
      <c r="T157" s="269"/>
      <c r="U157" s="269"/>
      <c r="V157" s="270"/>
      <c r="W157" s="270"/>
      <c r="X157" s="270"/>
      <c r="Y157" s="270"/>
      <c r="Z157" s="270"/>
      <c r="AA157" s="270"/>
      <c r="AB157" s="270"/>
      <c r="AC157" s="270"/>
      <c r="AD157" s="270"/>
      <c r="AE157" s="270"/>
      <c r="AF157" s="270"/>
      <c r="AG157" s="270"/>
      <c r="AH157" s="270"/>
      <c r="AI157" s="270"/>
      <c r="AJ157" s="270"/>
      <c r="AK157" s="271"/>
    </row>
    <row r="158" spans="1:38" ht="3.75" customHeight="1"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row>
    <row r="159" spans="1:38" ht="2.25" customHeight="1"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row>
    <row r="160" spans="1:38" ht="11.25" customHeight="1" x14ac:dyDescent="0.2">
      <c r="C160" s="80" t="s">
        <v>294</v>
      </c>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65"/>
    </row>
    <row r="161" spans="1:67" ht="11.25" customHeight="1" x14ac:dyDescent="0.2">
      <c r="C161" s="47" t="s">
        <v>299</v>
      </c>
    </row>
    <row r="162" spans="1:67" ht="11.25" customHeight="1" x14ac:dyDescent="0.2">
      <c r="C162" s="47" t="s">
        <v>295</v>
      </c>
    </row>
    <row r="164" spans="1:67" ht="12.75" customHeight="1"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33" t="s">
        <v>256</v>
      </c>
    </row>
    <row r="165" spans="1:67" ht="18.75" customHeight="1" x14ac:dyDescent="0.2">
      <c r="A165"/>
      <c r="B165" s="24"/>
      <c r="C165" s="36" t="str">
        <f>IF(入力してください!G10="する"," ☑"," □")&amp; "　情報連携する"</f>
        <v xml:space="preserve"> □　情報連携する</v>
      </c>
      <c r="D165" s="37"/>
      <c r="E165" s="37"/>
      <c r="F165" s="37"/>
      <c r="G165" s="37"/>
      <c r="H165" s="37"/>
      <c r="I165" s="38"/>
      <c r="J165" s="36" t="str">
        <f>IF(入力してください!G10="しない"," ☑"," □")&amp; "　情報連携しない"</f>
        <v xml:space="preserve"> □　情報連携しない</v>
      </c>
      <c r="K165" s="37"/>
      <c r="L165" s="37"/>
      <c r="M165" s="37"/>
      <c r="N165" s="37"/>
      <c r="O165" s="37"/>
      <c r="P165" s="38"/>
      <c r="Q165" s="24"/>
      <c r="S165" s="24"/>
      <c r="T165" s="24"/>
      <c r="U165" s="24"/>
      <c r="V165" s="24"/>
      <c r="W165" s="24"/>
      <c r="X165" s="24"/>
      <c r="Y165" s="24"/>
      <c r="AN165"/>
      <c r="AO165"/>
      <c r="AP165"/>
      <c r="AQ165"/>
      <c r="AR165"/>
      <c r="AS165"/>
      <c r="AT165"/>
      <c r="AU165"/>
      <c r="AV165"/>
      <c r="AW165"/>
      <c r="AX165"/>
      <c r="AY165"/>
      <c r="AZ165"/>
      <c r="BA165"/>
      <c r="BB165"/>
      <c r="BC165"/>
      <c r="BD165"/>
      <c r="BE165"/>
      <c r="BF165"/>
      <c r="BG165"/>
      <c r="BH165"/>
      <c r="BI165"/>
      <c r="BJ165"/>
      <c r="BK165"/>
      <c r="BL165"/>
      <c r="BM165"/>
      <c r="BN165"/>
      <c r="BO165"/>
    </row>
    <row r="166" spans="1:67" ht="3.75" customHeight="1" x14ac:dyDescent="0.2">
      <c r="A166"/>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AN166"/>
      <c r="AO166"/>
      <c r="AP166"/>
      <c r="AQ166"/>
      <c r="AR166"/>
      <c r="AS166"/>
      <c r="AT166"/>
      <c r="AU166"/>
      <c r="AV166"/>
      <c r="AW166"/>
      <c r="AX166"/>
      <c r="AY166"/>
      <c r="AZ166"/>
      <c r="BA166"/>
      <c r="BB166"/>
      <c r="BC166"/>
      <c r="BD166"/>
      <c r="BE166"/>
      <c r="BF166"/>
      <c r="BG166"/>
      <c r="BH166"/>
      <c r="BI166"/>
      <c r="BJ166"/>
      <c r="BK166"/>
      <c r="BL166"/>
      <c r="BM166"/>
      <c r="BN166"/>
      <c r="BO166"/>
    </row>
    <row r="167" spans="1:67" ht="18" customHeight="1" x14ac:dyDescent="0.2">
      <c r="A167"/>
      <c r="B167" s="24"/>
      <c r="C167" s="36" t="str">
        <f>IF(入力してください!P10="有り"," ☑"," □")&amp; "　調書あり"</f>
        <v xml:space="preserve"> □　調書あり</v>
      </c>
      <c r="D167" s="37"/>
      <c r="E167" s="37"/>
      <c r="F167" s="37"/>
      <c r="G167" s="37"/>
      <c r="H167" s="37"/>
      <c r="I167" s="38"/>
      <c r="J167" s="36" t="str">
        <f>IF(入力してください!P10="無し"," ☑"," □")&amp; "　調書なし"</f>
        <v xml:space="preserve"> □　調書なし</v>
      </c>
      <c r="K167" s="37"/>
      <c r="L167" s="37"/>
      <c r="M167" s="37"/>
      <c r="N167" s="37"/>
      <c r="O167" s="37"/>
      <c r="P167" s="38"/>
      <c r="Q167" s="24"/>
      <c r="R167" s="24"/>
      <c r="S167" s="24"/>
      <c r="T167" s="24"/>
      <c r="U167" s="24"/>
      <c r="V167" s="24"/>
      <c r="W167" s="24"/>
      <c r="X167" s="24"/>
      <c r="Y167" s="24"/>
      <c r="Z167" s="178" t="s">
        <v>272</v>
      </c>
      <c r="AA167" s="178"/>
      <c r="AB167" s="178"/>
      <c r="AC167" s="178"/>
      <c r="AD167" s="178"/>
      <c r="AE167" s="178"/>
      <c r="AF167" s="178" t="str">
        <f>"(" &amp; IF(入力してください!P11="","　　　　",入力してください!P11) &amp; ")"</f>
        <v>(　　　　)</v>
      </c>
      <c r="AG167" s="178"/>
      <c r="AH167" s="178"/>
      <c r="AI167" s="178"/>
      <c r="AN167"/>
      <c r="AO167"/>
      <c r="AP167"/>
      <c r="AQ167"/>
      <c r="AR167"/>
      <c r="AS167"/>
      <c r="AT167"/>
      <c r="AU167"/>
      <c r="AV167"/>
      <c r="AW167"/>
      <c r="AX167"/>
      <c r="AY167"/>
      <c r="AZ167"/>
      <c r="BA167"/>
      <c r="BB167"/>
      <c r="BC167"/>
      <c r="BD167"/>
      <c r="BE167"/>
      <c r="BF167"/>
      <c r="BG167"/>
      <c r="BH167"/>
      <c r="BI167"/>
      <c r="BJ167"/>
      <c r="BK167"/>
      <c r="BL167"/>
      <c r="BM167"/>
      <c r="BN167"/>
      <c r="BO167"/>
    </row>
    <row r="168" spans="1:67" ht="15.75" customHeight="1" x14ac:dyDescent="0.2">
      <c r="A168"/>
      <c r="C168" s="48" t="s">
        <v>110</v>
      </c>
      <c r="Y168" s="49"/>
      <c r="Z168" s="178"/>
      <c r="AA168" s="178"/>
      <c r="AB168" s="178"/>
      <c r="AC168" s="178"/>
      <c r="AD168" s="178"/>
      <c r="AE168" s="178"/>
      <c r="AF168" s="179"/>
      <c r="AG168" s="179"/>
      <c r="AH168" s="179"/>
      <c r="AI168" s="179"/>
      <c r="AJ168" s="55"/>
      <c r="AK168" s="56"/>
      <c r="AN168"/>
      <c r="AO168"/>
      <c r="AP168"/>
      <c r="AQ168"/>
      <c r="AR168"/>
      <c r="AS168"/>
      <c r="AT168"/>
      <c r="AU168"/>
      <c r="AV168"/>
      <c r="AW168"/>
      <c r="AX168"/>
      <c r="AY168"/>
      <c r="AZ168"/>
      <c r="BA168"/>
      <c r="BB168"/>
      <c r="BC168"/>
      <c r="BD168"/>
      <c r="BE168"/>
      <c r="BF168"/>
      <c r="BG168"/>
      <c r="BH168"/>
      <c r="BI168"/>
      <c r="BJ168"/>
      <c r="BK168"/>
      <c r="BL168"/>
      <c r="BM168"/>
      <c r="BN168"/>
      <c r="BO168"/>
    </row>
    <row r="169" spans="1:67" ht="16.5" customHeight="1" x14ac:dyDescent="0.2">
      <c r="C169" s="180" t="s">
        <v>283</v>
      </c>
      <c r="D169" s="180"/>
      <c r="E169" s="180"/>
      <c r="F169" s="180"/>
      <c r="G169" s="180"/>
      <c r="H169" s="180"/>
      <c r="I169" s="180"/>
      <c r="J169" s="180"/>
      <c r="K169" s="180"/>
      <c r="L169" s="180"/>
      <c r="M169" s="180"/>
      <c r="N169" s="180"/>
      <c r="O169" s="180"/>
      <c r="P169" s="180"/>
      <c r="Q169" s="180"/>
      <c r="R169" s="180"/>
      <c r="S169" s="180"/>
      <c r="T169" s="180"/>
      <c r="U169" s="180"/>
      <c r="V169" s="180"/>
      <c r="Y169" s="50"/>
      <c r="AC169" s="68" t="s">
        <v>99</v>
      </c>
      <c r="AD169" s="69" t="str">
        <f>LEFT(入力してください!G11,1)</f>
        <v/>
      </c>
      <c r="AE169" s="69" t="str">
        <f>MID(入力してください!G11,2,1)</f>
        <v/>
      </c>
      <c r="AF169" s="69" t="str">
        <f>MID(入力してください!G11,3,1)</f>
        <v/>
      </c>
      <c r="AG169" s="69" t="str">
        <f>MID(入力してください!G11,4,1)</f>
        <v/>
      </c>
      <c r="AH169" s="69" t="str">
        <f>MID(入力してください!G11,5,1)</f>
        <v/>
      </c>
      <c r="AI169" s="69" t="str">
        <f>MID(入力してください!G11,6,1)</f>
        <v/>
      </c>
      <c r="AJ169" s="69" t="str">
        <f>MID(入力してください!G11,7,1)</f>
        <v/>
      </c>
      <c r="AK169" s="52"/>
      <c r="AN169"/>
      <c r="AO169"/>
      <c r="AP169"/>
      <c r="AQ169"/>
      <c r="AR169"/>
      <c r="AS169"/>
      <c r="AT169"/>
      <c r="AU169"/>
      <c r="AV169"/>
      <c r="AW169"/>
      <c r="AX169"/>
      <c r="AY169"/>
      <c r="AZ169"/>
      <c r="BA169"/>
      <c r="BB169"/>
      <c r="BC169"/>
      <c r="BD169"/>
      <c r="BE169"/>
      <c r="BF169"/>
      <c r="BG169"/>
      <c r="BH169"/>
      <c r="BI169"/>
      <c r="BJ169"/>
      <c r="BK169"/>
      <c r="BL169"/>
      <c r="BM169"/>
      <c r="BN169"/>
      <c r="BO169"/>
    </row>
    <row r="170" spans="1:67" ht="3.75" customHeight="1" x14ac:dyDescent="0.2">
      <c r="A170" s="24"/>
      <c r="B170" s="24"/>
      <c r="C170" s="180"/>
      <c r="D170" s="180"/>
      <c r="E170" s="180"/>
      <c r="F170" s="180"/>
      <c r="G170" s="180"/>
      <c r="H170" s="180"/>
      <c r="I170" s="180"/>
      <c r="J170" s="180"/>
      <c r="K170" s="180"/>
      <c r="L170" s="180"/>
      <c r="M170" s="180"/>
      <c r="N170" s="180"/>
      <c r="O170" s="180"/>
      <c r="P170" s="180"/>
      <c r="Q170" s="180"/>
      <c r="R170" s="180"/>
      <c r="S170" s="180"/>
      <c r="T170" s="180"/>
      <c r="U170" s="180"/>
      <c r="V170" s="180"/>
      <c r="W170" s="24"/>
      <c r="X170" s="24"/>
      <c r="Y170" s="51"/>
      <c r="Z170" s="53"/>
      <c r="AA170" s="53"/>
      <c r="AB170" s="53"/>
      <c r="AC170" s="53"/>
      <c r="AD170" s="53"/>
      <c r="AE170" s="53"/>
      <c r="AF170" s="53"/>
      <c r="AG170" s="53"/>
      <c r="AH170" s="53"/>
      <c r="AI170" s="53"/>
      <c r="AJ170" s="53"/>
      <c r="AK170" s="54"/>
      <c r="AL170" s="24"/>
      <c r="AN170"/>
      <c r="AO170"/>
      <c r="AP170"/>
      <c r="AQ170"/>
      <c r="AR170"/>
      <c r="AS170"/>
      <c r="AT170"/>
      <c r="AU170"/>
      <c r="AV170"/>
      <c r="AW170"/>
      <c r="AX170"/>
      <c r="AY170"/>
      <c r="AZ170"/>
      <c r="BA170"/>
      <c r="BB170"/>
      <c r="BC170"/>
      <c r="BD170"/>
      <c r="BE170"/>
      <c r="BF170"/>
      <c r="BG170"/>
      <c r="BH170"/>
      <c r="BI170"/>
      <c r="BJ170"/>
      <c r="BK170"/>
      <c r="BL170"/>
      <c r="BM170"/>
      <c r="BN170"/>
      <c r="BO170"/>
    </row>
    <row r="171" spans="1:67" ht="6.75" customHeight="1" thickBot="1"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N171"/>
      <c r="AO171"/>
      <c r="AP171"/>
      <c r="AQ171"/>
      <c r="AR171"/>
      <c r="AS171"/>
      <c r="AT171"/>
      <c r="AU171"/>
      <c r="AV171"/>
      <c r="AW171"/>
      <c r="AX171"/>
      <c r="AY171"/>
      <c r="AZ171"/>
      <c r="BA171"/>
      <c r="BB171"/>
      <c r="BC171"/>
      <c r="BD171"/>
      <c r="BE171"/>
      <c r="BF171"/>
      <c r="BG171"/>
      <c r="BH171"/>
      <c r="BI171"/>
      <c r="BJ171"/>
      <c r="BK171"/>
      <c r="BL171"/>
      <c r="BM171"/>
      <c r="BN171"/>
      <c r="BO171"/>
    </row>
    <row r="172" spans="1:67" ht="19.5" customHeight="1" x14ac:dyDescent="0.15">
      <c r="A172" s="24"/>
      <c r="B172" s="24"/>
      <c r="C172" s="181" t="s">
        <v>282</v>
      </c>
      <c r="D172" s="182"/>
      <c r="E172" s="187" t="s">
        <v>3</v>
      </c>
      <c r="F172" s="187"/>
      <c r="G172" s="187"/>
      <c r="H172" s="188"/>
      <c r="I172" s="189" t="str">
        <f>入力してください!G17 &amp; ""</f>
        <v/>
      </c>
      <c r="J172" s="190"/>
      <c r="K172" s="190"/>
      <c r="L172" s="190"/>
      <c r="M172" s="190"/>
      <c r="N172" s="190"/>
      <c r="O172" s="190"/>
      <c r="P172" s="190"/>
      <c r="Q172" s="190"/>
      <c r="R172" s="190"/>
      <c r="S172" s="190"/>
      <c r="T172" s="190"/>
      <c r="U172" s="190"/>
      <c r="V172" s="190"/>
      <c r="W172" s="191"/>
      <c r="X172" s="192" t="s">
        <v>289</v>
      </c>
      <c r="Y172" s="193"/>
      <c r="Z172" s="196" t="str">
        <f>入力してください!G18&amp;""</f>
        <v/>
      </c>
      <c r="AA172" s="197"/>
      <c r="AB172" s="200" t="s">
        <v>293</v>
      </c>
      <c r="AC172" s="201"/>
      <c r="AD172" s="193"/>
      <c r="AE172" s="203" t="str">
        <f>IF(入力してください!I19&lt;&gt;"",入力してください!G19 &amp; 入力してください!I19 &amp; "年" &amp; 入力してください!N19 &amp; "月" &amp; 入力してください!R19 &amp; "日生","年　　月　　日生")</f>
        <v>年　　月　　日生</v>
      </c>
      <c r="AF172" s="203"/>
      <c r="AG172" s="203"/>
      <c r="AH172" s="203"/>
      <c r="AI172" s="203"/>
      <c r="AJ172" s="203"/>
      <c r="AK172" s="204"/>
      <c r="AL172" s="24"/>
      <c r="AN172"/>
      <c r="AO172"/>
      <c r="AP172"/>
      <c r="AQ172"/>
      <c r="AR172"/>
      <c r="AS172"/>
      <c r="AT172"/>
      <c r="AU172"/>
      <c r="AV172"/>
      <c r="AW172"/>
      <c r="AX172"/>
      <c r="AY172"/>
      <c r="AZ172"/>
      <c r="BA172"/>
      <c r="BB172"/>
      <c r="BC172"/>
      <c r="BD172"/>
      <c r="BE172"/>
      <c r="BF172"/>
      <c r="BG172"/>
      <c r="BH172"/>
      <c r="BI172"/>
      <c r="BJ172"/>
      <c r="BK172"/>
      <c r="BL172"/>
      <c r="BM172"/>
      <c r="BN172"/>
      <c r="BO172"/>
    </row>
    <row r="173" spans="1:67" ht="30.75" customHeight="1" x14ac:dyDescent="0.2">
      <c r="A173" s="24"/>
      <c r="B173" s="24"/>
      <c r="C173" s="183"/>
      <c r="D173" s="184"/>
      <c r="E173" s="205" t="s">
        <v>2</v>
      </c>
      <c r="F173" s="205"/>
      <c r="G173" s="205"/>
      <c r="H173" s="206"/>
      <c r="I173" s="207" t="str">
        <f>入力してください!G16 &amp; ""</f>
        <v/>
      </c>
      <c r="J173" s="208"/>
      <c r="K173" s="208"/>
      <c r="L173" s="208"/>
      <c r="M173" s="208"/>
      <c r="N173" s="208"/>
      <c r="O173" s="208"/>
      <c r="P173" s="208"/>
      <c r="Q173" s="208"/>
      <c r="R173" s="208"/>
      <c r="S173" s="208"/>
      <c r="T173" s="208"/>
      <c r="U173" s="208"/>
      <c r="V173" s="208"/>
      <c r="W173" s="209"/>
      <c r="X173" s="194"/>
      <c r="Y173" s="195"/>
      <c r="Z173" s="198"/>
      <c r="AA173" s="199"/>
      <c r="AB173" s="194"/>
      <c r="AC173" s="202"/>
      <c r="AD173" s="195"/>
      <c r="AE173" s="210" t="str">
        <f ca="1" xml:space="preserve"> IFERROR(INT(_xlfn.DAYS(NOW(),DATEVALUE(入力してください!G19 &amp; 入力してください!I19 &amp; "年" &amp; 入力してください!N19 &amp; "月" &amp; 入力してください!R19 &amp; "日"))/365.25),"")</f>
        <v/>
      </c>
      <c r="AF173" s="210"/>
      <c r="AG173" s="210"/>
      <c r="AH173" s="210"/>
      <c r="AI173" s="210"/>
      <c r="AJ173" s="210"/>
      <c r="AK173" s="211"/>
      <c r="AL173" s="24"/>
      <c r="AN173"/>
      <c r="AO173"/>
      <c r="AP173"/>
      <c r="AQ173"/>
      <c r="AR173"/>
      <c r="AS173"/>
      <c r="AT173"/>
      <c r="AU173"/>
      <c r="AV173"/>
      <c r="AW173"/>
      <c r="AX173"/>
      <c r="AY173"/>
      <c r="AZ173"/>
      <c r="BA173"/>
      <c r="BB173"/>
      <c r="BC173"/>
      <c r="BD173"/>
      <c r="BE173"/>
      <c r="BF173"/>
      <c r="BG173"/>
      <c r="BH173"/>
      <c r="BI173"/>
      <c r="BJ173"/>
      <c r="BK173"/>
      <c r="BL173"/>
      <c r="BM173"/>
      <c r="BN173"/>
      <c r="BO173"/>
    </row>
    <row r="174" spans="1:67" ht="17.25" customHeight="1" x14ac:dyDescent="0.2">
      <c r="A174" s="24"/>
      <c r="B174" s="24"/>
      <c r="C174" s="183"/>
      <c r="D174" s="184"/>
      <c r="E174" s="212" t="s">
        <v>24</v>
      </c>
      <c r="F174" s="213"/>
      <c r="G174" s="213"/>
      <c r="H174" s="213"/>
      <c r="I174" s="218" t="s">
        <v>105</v>
      </c>
      <c r="J174" s="219"/>
      <c r="K174" s="219"/>
      <c r="L174" s="219"/>
      <c r="M174" s="219"/>
      <c r="N174" s="95" t="str">
        <f>入力してください!G20 &amp; ""</f>
        <v/>
      </c>
      <c r="O174" s="95"/>
      <c r="P174" s="95"/>
      <c r="Q174" s="95"/>
      <c r="R174" s="95"/>
      <c r="S174" s="95"/>
      <c r="T174" s="95"/>
      <c r="U174" s="95"/>
      <c r="V174" s="95"/>
      <c r="W174" s="220" t="s">
        <v>107</v>
      </c>
      <c r="X174" s="221"/>
      <c r="Y174" s="221"/>
      <c r="Z174" s="221"/>
      <c r="AA174" s="222"/>
      <c r="AB174" s="95" t="str">
        <f>入力してください!G23 &amp; ""</f>
        <v/>
      </c>
      <c r="AC174" s="95"/>
      <c r="AD174" s="95"/>
      <c r="AE174" s="95"/>
      <c r="AF174" s="95"/>
      <c r="AG174" s="95"/>
      <c r="AH174" s="95"/>
      <c r="AI174" s="95"/>
      <c r="AJ174" s="95"/>
      <c r="AK174" s="110"/>
      <c r="AL174" s="24"/>
      <c r="AN174"/>
      <c r="AO174"/>
      <c r="AP174"/>
      <c r="AQ174"/>
      <c r="AR174"/>
      <c r="AS174"/>
      <c r="AT174"/>
      <c r="AU174"/>
      <c r="AV174"/>
      <c r="AW174"/>
      <c r="AX174"/>
      <c r="AY174"/>
      <c r="AZ174"/>
      <c r="BA174"/>
      <c r="BB174"/>
      <c r="BC174"/>
      <c r="BD174"/>
      <c r="BE174"/>
      <c r="BF174"/>
      <c r="BG174"/>
      <c r="BH174"/>
      <c r="BI174"/>
      <c r="BJ174"/>
      <c r="BK174"/>
      <c r="BL174"/>
      <c r="BM174"/>
      <c r="BN174"/>
      <c r="BO174"/>
    </row>
    <row r="175" spans="1:67" ht="23.25" customHeight="1" x14ac:dyDescent="0.2">
      <c r="A175" s="24"/>
      <c r="B175" s="24"/>
      <c r="C175" s="183"/>
      <c r="D175" s="184"/>
      <c r="E175" s="214"/>
      <c r="F175" s="215"/>
      <c r="G175" s="215"/>
      <c r="H175" s="215"/>
      <c r="I175" s="223" t="str">
        <f>入力してください!G21 &amp;入力してください!J21&amp;""</f>
        <v>東京都</v>
      </c>
      <c r="J175" s="224"/>
      <c r="K175" s="224"/>
      <c r="L175" s="224"/>
      <c r="M175" s="224"/>
      <c r="N175" s="224"/>
      <c r="O175" s="224"/>
      <c r="P175" s="224"/>
      <c r="Q175" s="224"/>
      <c r="R175" s="224"/>
      <c r="S175" s="224"/>
      <c r="T175" s="224"/>
      <c r="U175" s="224"/>
      <c r="V175" s="224"/>
      <c r="W175" s="224"/>
      <c r="X175" s="224"/>
      <c r="Y175" s="224"/>
      <c r="Z175" s="224"/>
      <c r="AA175" s="224"/>
      <c r="AB175" s="224"/>
      <c r="AC175" s="224"/>
      <c r="AD175" s="224"/>
      <c r="AE175" s="224"/>
      <c r="AF175" s="224"/>
      <c r="AG175" s="224"/>
      <c r="AH175" s="224"/>
      <c r="AI175" s="224"/>
      <c r="AJ175" s="224"/>
      <c r="AK175" s="225"/>
      <c r="AL175" s="24"/>
      <c r="AN175"/>
      <c r="AO175"/>
      <c r="AP175"/>
      <c r="AQ175"/>
      <c r="AR175"/>
      <c r="AS175"/>
      <c r="AT175"/>
      <c r="AU175"/>
      <c r="AV175"/>
      <c r="AW175"/>
      <c r="AX175"/>
      <c r="AY175"/>
      <c r="AZ175"/>
      <c r="BA175"/>
      <c r="BB175"/>
      <c r="BC175"/>
      <c r="BD175"/>
      <c r="BE175"/>
      <c r="BF175"/>
      <c r="BG175"/>
      <c r="BH175"/>
      <c r="BI175"/>
      <c r="BJ175"/>
      <c r="BK175"/>
      <c r="BL175"/>
      <c r="BM175"/>
      <c r="BN175"/>
      <c r="BO175"/>
    </row>
    <row r="176" spans="1:67" ht="23.25" customHeight="1" x14ac:dyDescent="0.2">
      <c r="A176" s="24"/>
      <c r="B176" s="24"/>
      <c r="C176" s="185"/>
      <c r="D176" s="186"/>
      <c r="E176" s="216"/>
      <c r="F176" s="217"/>
      <c r="G176" s="217"/>
      <c r="H176" s="217"/>
      <c r="I176" s="234" t="s">
        <v>108</v>
      </c>
      <c r="J176" s="235"/>
      <c r="K176" s="235"/>
      <c r="L176" s="235"/>
      <c r="M176" s="235"/>
      <c r="N176" s="235"/>
      <c r="O176" s="236" t="str">
        <f>入力してください!J22 &amp; ""</f>
        <v/>
      </c>
      <c r="P176" s="236"/>
      <c r="Q176" s="236"/>
      <c r="R176" s="236"/>
      <c r="S176" s="236"/>
      <c r="T176" s="236"/>
      <c r="U176" s="236"/>
      <c r="V176" s="236"/>
      <c r="W176" s="236"/>
      <c r="X176" s="236"/>
      <c r="Y176" s="236"/>
      <c r="Z176" s="236"/>
      <c r="AA176" s="236"/>
      <c r="AB176" s="236"/>
      <c r="AC176" s="236"/>
      <c r="AD176" s="236"/>
      <c r="AE176" s="236"/>
      <c r="AF176" s="236"/>
      <c r="AG176" s="236"/>
      <c r="AH176" s="236"/>
      <c r="AI176" s="236"/>
      <c r="AJ176" s="236"/>
      <c r="AK176" s="237"/>
      <c r="AL176" s="24"/>
      <c r="AN176"/>
      <c r="AO176"/>
      <c r="AP176"/>
      <c r="AQ176"/>
      <c r="AR176"/>
      <c r="AS176"/>
      <c r="AT176"/>
      <c r="AU176"/>
      <c r="AV176"/>
      <c r="AW176"/>
      <c r="AX176"/>
      <c r="AY176"/>
      <c r="AZ176"/>
      <c r="BA176"/>
      <c r="BB176"/>
      <c r="BC176"/>
      <c r="BD176"/>
      <c r="BE176"/>
      <c r="BF176"/>
      <c r="BG176"/>
      <c r="BH176"/>
      <c r="BI176"/>
      <c r="BJ176"/>
      <c r="BK176"/>
      <c r="BL176"/>
      <c r="BM176"/>
      <c r="BN176"/>
      <c r="BO176"/>
    </row>
    <row r="177" spans="1:67" ht="17.25" customHeight="1" x14ac:dyDescent="0.2">
      <c r="A177" s="24"/>
      <c r="B177" s="24"/>
      <c r="C177" s="181" t="s">
        <v>259</v>
      </c>
      <c r="D177" s="182"/>
      <c r="E177" s="238" t="s">
        <v>19</v>
      </c>
      <c r="F177" s="238"/>
      <c r="G177" s="238"/>
      <c r="H177" s="239"/>
      <c r="I177" s="240" t="str">
        <f>入力してください!G24 &amp; ""</f>
        <v/>
      </c>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1"/>
      <c r="AG177" s="99" t="str">
        <f>入力してください!T24 &amp; ""</f>
        <v/>
      </c>
      <c r="AH177" s="100"/>
      <c r="AI177" s="100"/>
      <c r="AJ177" s="100"/>
      <c r="AK177" s="241"/>
      <c r="AL177" s="24"/>
      <c r="AN177"/>
      <c r="AO177"/>
      <c r="AP177"/>
      <c r="AQ177"/>
      <c r="AR177"/>
      <c r="AS177"/>
      <c r="AT177"/>
      <c r="AU177"/>
      <c r="AV177"/>
      <c r="AW177"/>
      <c r="AX177"/>
      <c r="AY177"/>
      <c r="AZ177"/>
      <c r="BA177"/>
      <c r="BB177"/>
      <c r="BC177"/>
      <c r="BD177"/>
      <c r="BE177"/>
      <c r="BF177"/>
      <c r="BG177"/>
      <c r="BH177"/>
      <c r="BI177"/>
      <c r="BJ177"/>
      <c r="BK177"/>
      <c r="BL177"/>
      <c r="BM177"/>
      <c r="BN177"/>
      <c r="BO177"/>
    </row>
    <row r="178" spans="1:67" ht="17.25" customHeight="1" thickBot="1" x14ac:dyDescent="0.25">
      <c r="A178" s="24"/>
      <c r="B178" s="24"/>
      <c r="C178" s="183"/>
      <c r="D178" s="184"/>
      <c r="E178" s="238" t="s">
        <v>20</v>
      </c>
      <c r="F178" s="238"/>
      <c r="G178" s="238"/>
      <c r="H178" s="239"/>
      <c r="I178" s="242" t="str">
        <f>入力してください!G25 &amp; ""</f>
        <v/>
      </c>
      <c r="J178" s="243"/>
      <c r="K178" s="243"/>
      <c r="L178" s="243"/>
      <c r="M178" s="243"/>
      <c r="N178" s="243"/>
      <c r="O178" s="243"/>
      <c r="P178" s="244"/>
      <c r="Q178" s="245" t="s">
        <v>21</v>
      </c>
      <c r="R178" s="246"/>
      <c r="S178" s="247"/>
      <c r="T178" s="248" t="str">
        <f>入力してください!N25 &amp; ""</f>
        <v/>
      </c>
      <c r="U178" s="243"/>
      <c r="V178" s="243"/>
      <c r="W178" s="243"/>
      <c r="X178" s="243"/>
      <c r="Y178" s="244"/>
      <c r="Z178" s="301" t="s">
        <v>106</v>
      </c>
      <c r="AA178" s="301"/>
      <c r="AB178" s="301"/>
      <c r="AC178" s="301"/>
      <c r="AD178" s="78" t="str">
        <f>LEFT(入力してください!G26,1)</f>
        <v/>
      </c>
      <c r="AE178" s="70" t="str">
        <f>MID(入力してください!G26,2,1)</f>
        <v/>
      </c>
      <c r="AF178" s="70" t="str">
        <f>MID(入力してください!G26,3,1)</f>
        <v/>
      </c>
      <c r="AG178" s="70" t="str">
        <f>MID(入力してください!G26,4,1)</f>
        <v/>
      </c>
      <c r="AH178" s="70" t="str">
        <f>MID(入力してください!G26,5,1)</f>
        <v/>
      </c>
      <c r="AI178" s="70" t="str">
        <f>MID(入力してください!G26,6,1)</f>
        <v/>
      </c>
      <c r="AJ178" s="70" t="str">
        <f>MID(入力してください!G26,7,1)</f>
        <v/>
      </c>
      <c r="AK178" s="79" t="str">
        <f>MID(入力してください!G26,8,1)</f>
        <v/>
      </c>
      <c r="AL178" s="24"/>
      <c r="AN178"/>
      <c r="AO178"/>
      <c r="AP178"/>
      <c r="AQ178"/>
      <c r="AR178"/>
      <c r="AS178"/>
      <c r="AT178"/>
      <c r="AU178"/>
      <c r="AV178"/>
      <c r="AW178"/>
      <c r="AX178"/>
      <c r="AY178"/>
      <c r="AZ178"/>
      <c r="BA178"/>
      <c r="BB178"/>
      <c r="BC178"/>
      <c r="BD178"/>
      <c r="BE178"/>
      <c r="BF178"/>
      <c r="BG178"/>
      <c r="BH178"/>
      <c r="BI178"/>
      <c r="BJ178"/>
      <c r="BK178"/>
      <c r="BL178"/>
      <c r="BM178"/>
      <c r="BN178"/>
      <c r="BO178"/>
    </row>
    <row r="179" spans="1:67" ht="17.25" customHeight="1" thickBot="1" x14ac:dyDescent="0.25">
      <c r="A179" s="24"/>
      <c r="B179" s="24"/>
      <c r="C179" s="185"/>
      <c r="D179" s="186"/>
      <c r="E179" s="302" t="s">
        <v>109</v>
      </c>
      <c r="F179" s="303"/>
      <c r="G179" s="303"/>
      <c r="H179" s="303"/>
      <c r="I179" s="304"/>
      <c r="J179" s="304"/>
      <c r="K179" s="304"/>
      <c r="L179" s="304"/>
      <c r="M179" s="304"/>
      <c r="N179" s="304"/>
      <c r="O179" s="304"/>
      <c r="P179" s="304"/>
      <c r="Q179" s="304"/>
      <c r="R179" s="304"/>
      <c r="S179" s="304"/>
      <c r="T179" s="304"/>
      <c r="U179" s="304"/>
      <c r="V179" s="304"/>
      <c r="W179" s="304"/>
      <c r="X179" s="304"/>
      <c r="Y179" s="304"/>
      <c r="Z179" s="304"/>
      <c r="AA179" s="304"/>
      <c r="AB179" s="304"/>
      <c r="AC179" s="304"/>
      <c r="AD179" s="304"/>
      <c r="AE179" s="156" t="str">
        <f>入力してください!Q28 &amp; ""</f>
        <v/>
      </c>
      <c r="AF179" s="109"/>
      <c r="AG179" s="109"/>
      <c r="AH179" s="109"/>
      <c r="AI179" s="109"/>
      <c r="AJ179" s="109"/>
      <c r="AK179" s="299"/>
      <c r="AL179" s="24"/>
      <c r="AN179"/>
      <c r="AO179"/>
      <c r="AP179"/>
      <c r="AQ179"/>
      <c r="AR179"/>
      <c r="AS179"/>
      <c r="AT179"/>
      <c r="AU179"/>
      <c r="AV179"/>
      <c r="AW179"/>
      <c r="AX179"/>
      <c r="AY179"/>
      <c r="AZ179"/>
      <c r="BA179"/>
      <c r="BB179"/>
      <c r="BC179"/>
      <c r="BD179"/>
      <c r="BE179"/>
      <c r="BF179"/>
      <c r="BG179"/>
      <c r="BH179"/>
      <c r="BI179"/>
      <c r="BJ179"/>
      <c r="BK179"/>
      <c r="BL179"/>
      <c r="BM179"/>
      <c r="BN179"/>
      <c r="BO179"/>
    </row>
    <row r="180" spans="1:67" ht="23.25" customHeight="1" thickBot="1" x14ac:dyDescent="0.25">
      <c r="AN180"/>
      <c r="AO180"/>
      <c r="AP180"/>
      <c r="AQ180"/>
      <c r="AR180"/>
      <c r="AS180"/>
      <c r="AT180"/>
      <c r="AU180"/>
      <c r="AV180"/>
      <c r="AW180"/>
      <c r="AX180"/>
      <c r="AY180"/>
      <c r="AZ180"/>
      <c r="BA180"/>
      <c r="BB180"/>
      <c r="BC180"/>
      <c r="BD180"/>
      <c r="BE180"/>
      <c r="BF180"/>
      <c r="BG180"/>
      <c r="BH180"/>
      <c r="BI180"/>
      <c r="BJ180"/>
      <c r="BK180"/>
      <c r="BL180"/>
      <c r="BM180"/>
      <c r="BN180"/>
      <c r="BO180"/>
    </row>
    <row r="181" spans="1:67" ht="14.25" customHeight="1" x14ac:dyDescent="0.2">
      <c r="A181" s="24"/>
      <c r="B181" s="24"/>
      <c r="C181" s="300" t="s">
        <v>260</v>
      </c>
      <c r="D181" s="300"/>
      <c r="E181" s="187" t="s">
        <v>3</v>
      </c>
      <c r="F181" s="187"/>
      <c r="G181" s="187"/>
      <c r="H181" s="188"/>
      <c r="I181" s="226"/>
      <c r="J181" s="227"/>
      <c r="K181" s="227"/>
      <c r="L181" s="227"/>
      <c r="M181" s="227"/>
      <c r="N181" s="227"/>
      <c r="O181" s="190" t="str">
        <f>IF(入力してください!Q32="同じ",入力してください!G17,入力してください!G35) &amp; ""</f>
        <v/>
      </c>
      <c r="P181" s="190"/>
      <c r="Q181" s="190"/>
      <c r="R181" s="190"/>
      <c r="S181" s="190"/>
      <c r="T181" s="190"/>
      <c r="U181" s="190"/>
      <c r="V181" s="190"/>
      <c r="W181" s="190"/>
      <c r="X181" s="190"/>
      <c r="Y181" s="190"/>
      <c r="Z181" s="190"/>
      <c r="AA181" s="190"/>
      <c r="AB181" s="190"/>
      <c r="AC181" s="190"/>
      <c r="AD181" s="190"/>
      <c r="AE181" s="73"/>
      <c r="AF181" s="73"/>
      <c r="AG181" s="73"/>
      <c r="AH181" s="73"/>
      <c r="AI181" s="73"/>
      <c r="AJ181" s="73"/>
      <c r="AK181" s="74"/>
      <c r="AL181" s="24"/>
      <c r="AN181"/>
      <c r="AO181"/>
      <c r="AP181"/>
      <c r="AQ181"/>
      <c r="AR181"/>
      <c r="AS181"/>
      <c r="AT181"/>
      <c r="AU181"/>
      <c r="AV181"/>
      <c r="AW181"/>
      <c r="AX181"/>
      <c r="AY181"/>
      <c r="AZ181"/>
      <c r="BA181"/>
      <c r="BB181"/>
      <c r="BC181"/>
      <c r="BD181"/>
      <c r="BE181"/>
      <c r="BF181"/>
      <c r="BG181"/>
      <c r="BH181"/>
      <c r="BI181"/>
      <c r="BJ181"/>
      <c r="BK181"/>
      <c r="BL181"/>
      <c r="BM181"/>
      <c r="BN181"/>
      <c r="BO181"/>
    </row>
    <row r="182" spans="1:67" ht="26.25" customHeight="1" x14ac:dyDescent="0.15">
      <c r="A182" s="24"/>
      <c r="B182" s="24"/>
      <c r="C182" s="300"/>
      <c r="D182" s="300"/>
      <c r="E182" s="228" t="s">
        <v>2</v>
      </c>
      <c r="F182" s="228"/>
      <c r="G182" s="228"/>
      <c r="H182" s="229"/>
      <c r="I182" s="67" t="str">
        <f>IF(入力してください!Q32="同じ","☑","□")</f>
        <v>□</v>
      </c>
      <c r="J182" s="57" t="s">
        <v>111</v>
      </c>
      <c r="K182" s="58"/>
      <c r="L182" s="58"/>
      <c r="M182" s="58"/>
      <c r="N182" s="58"/>
      <c r="O182" s="230" t="str">
        <f>IF(入力してください!Q32="同じ",入力してください!G16,入力してください!G34) &amp; ""</f>
        <v/>
      </c>
      <c r="P182" s="230"/>
      <c r="Q182" s="230"/>
      <c r="R182" s="230"/>
      <c r="S182" s="230"/>
      <c r="T182" s="230"/>
      <c r="U182" s="230"/>
      <c r="V182" s="230"/>
      <c r="W182" s="230"/>
      <c r="X182" s="230"/>
      <c r="Y182" s="230"/>
      <c r="Z182" s="230"/>
      <c r="AA182" s="230"/>
      <c r="AB182" s="230"/>
      <c r="AC182" s="230"/>
      <c r="AD182" s="230"/>
      <c r="AE182" s="75"/>
      <c r="AF182" s="75"/>
      <c r="AG182" s="75"/>
      <c r="AH182" s="75"/>
      <c r="AI182" s="75"/>
      <c r="AJ182" s="75"/>
      <c r="AK182" s="76"/>
      <c r="AL182" s="24"/>
      <c r="AN182"/>
      <c r="AO182"/>
      <c r="AP182"/>
      <c r="AQ182"/>
      <c r="AR182"/>
      <c r="AS182"/>
      <c r="AT182"/>
      <c r="AU182"/>
      <c r="AV182"/>
      <c r="AW182"/>
      <c r="AX182"/>
      <c r="AY182"/>
      <c r="AZ182"/>
      <c r="BA182"/>
      <c r="BB182"/>
      <c r="BC182"/>
      <c r="BD182"/>
      <c r="BE182"/>
      <c r="BF182"/>
      <c r="BG182"/>
      <c r="BH182"/>
      <c r="BI182"/>
      <c r="BJ182"/>
      <c r="BK182"/>
      <c r="BL182"/>
      <c r="BM182"/>
      <c r="BN182"/>
      <c r="BO182"/>
    </row>
    <row r="183" spans="1:67" ht="18" customHeight="1" x14ac:dyDescent="0.2">
      <c r="A183" s="24"/>
      <c r="B183" s="24"/>
      <c r="C183" s="300"/>
      <c r="D183" s="300"/>
      <c r="E183" s="231" t="s">
        <v>24</v>
      </c>
      <c r="F183" s="232"/>
      <c r="G183" s="232"/>
      <c r="H183" s="232"/>
      <c r="I183" s="59" t="str">
        <f>IF(入力してください!Q33="同じ","☑","□")</f>
        <v>□</v>
      </c>
      <c r="J183" s="253" t="s">
        <v>112</v>
      </c>
      <c r="K183" s="253"/>
      <c r="L183" s="253"/>
      <c r="M183" s="253"/>
      <c r="N183" s="253"/>
      <c r="O183" s="253"/>
      <c r="P183" s="253"/>
      <c r="Q183" s="254"/>
      <c r="R183" s="219" t="s">
        <v>105</v>
      </c>
      <c r="S183" s="219"/>
      <c r="T183" s="219"/>
      <c r="U183" s="95" t="str">
        <f>IF(入力してください!Q33="同じ",入力してください!G20,入力してください!G36) &amp; ""</f>
        <v/>
      </c>
      <c r="V183" s="95"/>
      <c r="W183" s="95"/>
      <c r="X183" s="95"/>
      <c r="Y183" s="95"/>
      <c r="Z183" s="95"/>
      <c r="AA183" s="95"/>
      <c r="AB183" s="219" t="s">
        <v>107</v>
      </c>
      <c r="AC183" s="219"/>
      <c r="AD183" s="219"/>
      <c r="AE183" s="95" t="str">
        <f>IF(入力してください!Q33="同じ",入力してください!G23,入力してください!G39) &amp; ""</f>
        <v/>
      </c>
      <c r="AF183" s="95"/>
      <c r="AG183" s="95"/>
      <c r="AH183" s="95"/>
      <c r="AI183" s="95"/>
      <c r="AJ183" s="95"/>
      <c r="AK183" s="110"/>
      <c r="AL183" s="24"/>
      <c r="AN183"/>
      <c r="AO183"/>
      <c r="AP183"/>
      <c r="AQ183"/>
      <c r="AR183"/>
      <c r="AS183"/>
      <c r="AT183"/>
      <c r="AU183"/>
      <c r="AV183"/>
      <c r="AW183"/>
      <c r="AX183"/>
      <c r="AY183"/>
      <c r="AZ183"/>
      <c r="BA183"/>
      <c r="BB183"/>
      <c r="BC183"/>
      <c r="BD183"/>
      <c r="BE183"/>
      <c r="BF183"/>
      <c r="BG183"/>
      <c r="BH183"/>
      <c r="BI183"/>
      <c r="BJ183"/>
      <c r="BK183"/>
      <c r="BL183"/>
      <c r="BM183"/>
      <c r="BN183"/>
      <c r="BO183"/>
    </row>
    <row r="184" spans="1:67" ht="22.5" customHeight="1" x14ac:dyDescent="0.2">
      <c r="A184" s="24"/>
      <c r="B184" s="24"/>
      <c r="C184" s="300"/>
      <c r="D184" s="300"/>
      <c r="E184" s="233"/>
      <c r="F184" s="178"/>
      <c r="G184" s="178"/>
      <c r="H184" s="178"/>
      <c r="I184" s="255" t="str">
        <f>IF(入力してください!Q33="同じ",入力してください!G21&amp;入力してください!J21,入力してください!G37 &amp;入力してください!J37) &amp; ""</f>
        <v>東京都</v>
      </c>
      <c r="J184" s="256"/>
      <c r="K184" s="256"/>
      <c r="L184" s="256"/>
      <c r="M184" s="256"/>
      <c r="N184" s="256"/>
      <c r="O184" s="256"/>
      <c r="P184" s="256"/>
      <c r="Q184" s="256"/>
      <c r="R184" s="256"/>
      <c r="S184" s="256"/>
      <c r="T184" s="256"/>
      <c r="U184" s="256"/>
      <c r="V184" s="256"/>
      <c r="W184" s="256"/>
      <c r="X184" s="256"/>
      <c r="Y184" s="256"/>
      <c r="Z184" s="256"/>
      <c r="AA184" s="256"/>
      <c r="AB184" s="256"/>
      <c r="AC184" s="256"/>
      <c r="AD184" s="256"/>
      <c r="AE184" s="256"/>
      <c r="AF184" s="256"/>
      <c r="AG184" s="256"/>
      <c r="AH184" s="256"/>
      <c r="AI184" s="256"/>
      <c r="AJ184" s="256"/>
      <c r="AK184" s="257"/>
      <c r="AL184" s="24"/>
      <c r="AN184"/>
      <c r="AO184"/>
      <c r="AP184"/>
      <c r="AQ184"/>
      <c r="AR184"/>
      <c r="AS184"/>
      <c r="AT184"/>
      <c r="AU184"/>
      <c r="AV184"/>
      <c r="AW184"/>
      <c r="AX184"/>
      <c r="AY184"/>
      <c r="AZ184"/>
      <c r="BA184"/>
      <c r="BB184"/>
      <c r="BC184"/>
      <c r="BD184"/>
      <c r="BE184"/>
      <c r="BF184"/>
      <c r="BG184"/>
      <c r="BH184"/>
      <c r="BI184"/>
      <c r="BJ184"/>
      <c r="BK184"/>
      <c r="BL184"/>
      <c r="BM184"/>
      <c r="BN184"/>
      <c r="BO184"/>
    </row>
    <row r="185" spans="1:67" ht="22.5" customHeight="1" thickBot="1" x14ac:dyDescent="0.25">
      <c r="A185" s="24"/>
      <c r="B185" s="24"/>
      <c r="C185" s="300"/>
      <c r="D185" s="300"/>
      <c r="E185" s="194"/>
      <c r="F185" s="202"/>
      <c r="G185" s="202"/>
      <c r="H185" s="202"/>
      <c r="I185" s="295" t="s">
        <v>108</v>
      </c>
      <c r="J185" s="296"/>
      <c r="K185" s="296"/>
      <c r="L185" s="296"/>
      <c r="M185" s="296"/>
      <c r="N185" s="296"/>
      <c r="O185" s="297" t="str">
        <f>IF(入力してください!Q33="同じ",入力してください!J22,入力してください!J38) &amp; ""</f>
        <v/>
      </c>
      <c r="P185" s="297"/>
      <c r="Q185" s="297"/>
      <c r="R185" s="297"/>
      <c r="S185" s="297"/>
      <c r="T185" s="297"/>
      <c r="U185" s="297"/>
      <c r="V185" s="297"/>
      <c r="W185" s="297"/>
      <c r="X185" s="297"/>
      <c r="Y185" s="297"/>
      <c r="Z185" s="297"/>
      <c r="AA185" s="297"/>
      <c r="AB185" s="297"/>
      <c r="AC185" s="297"/>
      <c r="AD185" s="297"/>
      <c r="AE185" s="297"/>
      <c r="AF185" s="297"/>
      <c r="AG185" s="297"/>
      <c r="AH185" s="297"/>
      <c r="AI185" s="297"/>
      <c r="AJ185" s="297"/>
      <c r="AK185" s="298"/>
      <c r="AL185" s="24"/>
      <c r="AN185"/>
      <c r="AO185"/>
      <c r="AP185"/>
      <c r="AQ185"/>
      <c r="AR185"/>
      <c r="AS185"/>
      <c r="AT185"/>
      <c r="AU185"/>
      <c r="AV185"/>
      <c r="AW185"/>
      <c r="AX185"/>
      <c r="AY185"/>
      <c r="AZ185"/>
      <c r="BA185"/>
      <c r="BB185"/>
      <c r="BC185"/>
      <c r="BD185"/>
      <c r="BE185"/>
      <c r="BF185"/>
      <c r="BG185"/>
      <c r="BH185"/>
      <c r="BI185"/>
      <c r="BJ185"/>
      <c r="BK185"/>
      <c r="BL185"/>
      <c r="BM185"/>
      <c r="BN185"/>
      <c r="BO185"/>
    </row>
    <row r="186" spans="1:67" ht="16.5" customHeight="1" x14ac:dyDescent="0.2">
      <c r="A186" s="24"/>
      <c r="B186" s="24"/>
      <c r="C186" s="60"/>
      <c r="D186" s="60"/>
      <c r="E186" s="35"/>
      <c r="F186" s="35"/>
      <c r="G186" s="35"/>
      <c r="H186" s="35"/>
      <c r="I186" s="61"/>
      <c r="J186" s="61"/>
      <c r="K186" s="61"/>
      <c r="L186" s="61"/>
      <c r="M186" s="61"/>
      <c r="N186" s="61"/>
      <c r="O186" s="2"/>
      <c r="P186" s="2"/>
      <c r="Q186" s="2"/>
      <c r="R186" s="2"/>
      <c r="S186" s="2"/>
      <c r="T186" s="2"/>
      <c r="U186" s="2"/>
      <c r="V186" s="2"/>
      <c r="W186" s="2"/>
      <c r="X186" s="2"/>
      <c r="Y186" s="2"/>
      <c r="Z186" s="2"/>
      <c r="AA186" s="2"/>
      <c r="AB186" s="2"/>
      <c r="AC186" s="2"/>
      <c r="AD186" s="2"/>
      <c r="AE186" s="2"/>
      <c r="AF186" s="2"/>
      <c r="AG186" s="2"/>
      <c r="AH186" s="2"/>
      <c r="AI186" s="2"/>
      <c r="AJ186" s="2"/>
      <c r="AK186" s="2"/>
      <c r="AL186" s="24"/>
    </row>
    <row r="187" spans="1:67" ht="24.75" customHeight="1" thickBot="1" x14ac:dyDescent="0.25">
      <c r="C187" s="71" t="s">
        <v>266</v>
      </c>
    </row>
    <row r="188" spans="1:67" ht="27" customHeight="1" x14ac:dyDescent="0.2">
      <c r="A188" s="24"/>
      <c r="B188" s="24"/>
      <c r="C188" s="305" t="s">
        <v>42</v>
      </c>
      <c r="D188" s="306"/>
      <c r="E188" s="306"/>
      <c r="F188" s="306"/>
      <c r="G188" s="307"/>
      <c r="H188" s="64" t="s">
        <v>16</v>
      </c>
      <c r="I188" s="249" t="str">
        <f>入力してください!H43 &amp; ""</f>
        <v>人工透析を必要とする腎不全</v>
      </c>
      <c r="J188" s="249"/>
      <c r="K188" s="249"/>
      <c r="L188" s="249"/>
      <c r="M188" s="249"/>
      <c r="N188" s="249"/>
      <c r="O188" s="249"/>
      <c r="P188" s="249"/>
      <c r="Q188" s="250"/>
      <c r="R188" s="64" t="s">
        <v>17</v>
      </c>
      <c r="S188" s="249" t="str">
        <f>入力してください!H44 &amp; ""</f>
        <v/>
      </c>
      <c r="T188" s="249"/>
      <c r="U188" s="249"/>
      <c r="V188" s="249"/>
      <c r="W188" s="249"/>
      <c r="X188" s="249"/>
      <c r="Y188" s="249"/>
      <c r="Z188" s="249"/>
      <c r="AA188" s="250"/>
      <c r="AB188" s="64" t="s">
        <v>18</v>
      </c>
      <c r="AC188" s="251" t="str">
        <f>入力してください!H45 &amp; ""</f>
        <v/>
      </c>
      <c r="AD188" s="251"/>
      <c r="AE188" s="251"/>
      <c r="AF188" s="251"/>
      <c r="AG188" s="251"/>
      <c r="AH188" s="251"/>
      <c r="AI188" s="251"/>
      <c r="AJ188" s="251"/>
      <c r="AK188" s="252"/>
    </row>
    <row r="189" spans="1:67" ht="21" customHeight="1" x14ac:dyDescent="0.2">
      <c r="A189" s="24"/>
      <c r="B189" s="24"/>
      <c r="C189" s="288" t="s">
        <v>113</v>
      </c>
      <c r="D189" s="289"/>
      <c r="E189" s="289"/>
      <c r="F189" s="289"/>
      <c r="G189" s="290"/>
      <c r="H189" s="291" t="str">
        <f>入力してください!H46 &amp; ""</f>
        <v/>
      </c>
      <c r="I189" s="292"/>
      <c r="J189" s="292"/>
      <c r="K189" s="292"/>
      <c r="L189" s="292"/>
      <c r="M189" s="292"/>
      <c r="N189" s="292"/>
      <c r="O189" s="292"/>
      <c r="P189" s="292"/>
      <c r="Q189" s="292"/>
      <c r="R189" s="292"/>
      <c r="S189" s="292"/>
      <c r="T189" s="292"/>
      <c r="U189" s="292"/>
      <c r="V189" s="293"/>
      <c r="W189" s="220" t="s">
        <v>115</v>
      </c>
      <c r="X189" s="221"/>
      <c r="Y189" s="221"/>
      <c r="Z189" s="221"/>
      <c r="AA189" s="221"/>
      <c r="AB189" s="222"/>
      <c r="AC189" s="291" t="str">
        <f>入力してください!H47 &amp; ""</f>
        <v/>
      </c>
      <c r="AD189" s="292"/>
      <c r="AE189" s="292"/>
      <c r="AF189" s="292"/>
      <c r="AG189" s="292"/>
      <c r="AH189" s="292"/>
      <c r="AI189" s="292"/>
      <c r="AJ189" s="292"/>
      <c r="AK189" s="294"/>
      <c r="AL189" s="24"/>
    </row>
    <row r="190" spans="1:67" ht="21" customHeight="1" x14ac:dyDescent="0.2">
      <c r="A190" s="24"/>
      <c r="B190" s="24"/>
      <c r="C190" s="288" t="s">
        <v>114</v>
      </c>
      <c r="D190" s="289"/>
      <c r="E190" s="289"/>
      <c r="F190" s="289"/>
      <c r="G190" s="290"/>
      <c r="H190" s="278" t="str">
        <f>入力してください!H48 &amp; ""</f>
        <v/>
      </c>
      <c r="I190" s="279"/>
      <c r="J190" s="279"/>
      <c r="K190" s="279"/>
      <c r="L190" s="279"/>
      <c r="M190" s="279"/>
      <c r="N190" s="279"/>
      <c r="O190" s="279"/>
      <c r="P190" s="279"/>
      <c r="Q190" s="279"/>
      <c r="R190" s="279"/>
      <c r="S190" s="279"/>
      <c r="T190" s="279"/>
      <c r="U190" s="279"/>
      <c r="V190" s="279"/>
      <c r="W190" s="279"/>
      <c r="X190" s="279"/>
      <c r="Y190" s="279"/>
      <c r="Z190" s="279"/>
      <c r="AA190" s="279"/>
      <c r="AB190" s="279"/>
      <c r="AC190" s="279"/>
      <c r="AD190" s="279"/>
      <c r="AE190" s="279"/>
      <c r="AF190" s="279"/>
      <c r="AG190" s="279"/>
      <c r="AH190" s="279"/>
      <c r="AI190" s="279"/>
      <c r="AJ190" s="279"/>
      <c r="AK190" s="280"/>
      <c r="AL190" s="24"/>
    </row>
    <row r="191" spans="1:67" ht="21" customHeight="1" x14ac:dyDescent="0.2">
      <c r="A191" s="24"/>
      <c r="B191" s="24"/>
      <c r="C191" s="272" t="s">
        <v>284</v>
      </c>
      <c r="D191" s="273"/>
      <c r="E191" s="273"/>
      <c r="F191" s="273"/>
      <c r="G191" s="274"/>
      <c r="H191" s="278" t="str">
        <f>入力してください!H49 &amp; ""</f>
        <v/>
      </c>
      <c r="I191" s="279"/>
      <c r="J191" s="279"/>
      <c r="K191" s="279"/>
      <c r="L191" s="279"/>
      <c r="M191" s="279"/>
      <c r="N191" s="279"/>
      <c r="O191" s="279"/>
      <c r="P191" s="279"/>
      <c r="Q191" s="279"/>
      <c r="R191" s="279"/>
      <c r="S191" s="279"/>
      <c r="T191" s="279"/>
      <c r="U191" s="279"/>
      <c r="V191" s="279"/>
      <c r="W191" s="279"/>
      <c r="X191" s="279"/>
      <c r="Y191" s="279"/>
      <c r="Z191" s="279"/>
      <c r="AA191" s="279"/>
      <c r="AB191" s="279"/>
      <c r="AC191" s="279"/>
      <c r="AD191" s="279"/>
      <c r="AE191" s="279"/>
      <c r="AF191" s="279"/>
      <c r="AG191" s="279"/>
      <c r="AH191" s="279"/>
      <c r="AI191" s="279"/>
      <c r="AJ191" s="279"/>
      <c r="AK191" s="280"/>
      <c r="AL191" s="24"/>
    </row>
    <row r="192" spans="1:67" ht="21" customHeight="1" x14ac:dyDescent="0.2">
      <c r="A192" s="24"/>
      <c r="B192" s="24"/>
      <c r="C192" s="275"/>
      <c r="D192" s="276"/>
      <c r="E192" s="276"/>
      <c r="F192" s="276"/>
      <c r="G192" s="277"/>
      <c r="H192" s="278" t="str">
        <f>入力してください!H50&amp;IF(LEFT(入力してください!H50,1)="エ","(医療機関名："&amp;入力してください!K51&amp;")",IF(LEFT(入力してください!H50,1)="オ","(施設名："&amp;入力してください!K51&amp;")",""))</f>
        <v/>
      </c>
      <c r="I192" s="279"/>
      <c r="J192" s="279"/>
      <c r="K192" s="279"/>
      <c r="L192" s="279"/>
      <c r="M192" s="279"/>
      <c r="N192" s="279"/>
      <c r="O192" s="279"/>
      <c r="P192" s="279"/>
      <c r="Q192" s="279"/>
      <c r="R192" s="279"/>
      <c r="S192" s="279"/>
      <c r="T192" s="279"/>
      <c r="U192" s="279"/>
      <c r="V192" s="279"/>
      <c r="W192" s="279"/>
      <c r="X192" s="279"/>
      <c r="Y192" s="279"/>
      <c r="Z192" s="279"/>
      <c r="AA192" s="279"/>
      <c r="AB192" s="279"/>
      <c r="AC192" s="279"/>
      <c r="AD192" s="279"/>
      <c r="AE192" s="279"/>
      <c r="AF192" s="279"/>
      <c r="AG192" s="279"/>
      <c r="AH192" s="279"/>
      <c r="AI192" s="279"/>
      <c r="AJ192" s="279"/>
      <c r="AK192" s="280"/>
      <c r="AL192" s="24"/>
    </row>
    <row r="193" spans="1:38" ht="21" customHeight="1" thickBot="1" x14ac:dyDescent="0.25">
      <c r="A193" s="24"/>
      <c r="B193" s="24"/>
      <c r="C193" s="281" t="s">
        <v>262</v>
      </c>
      <c r="D193" s="282"/>
      <c r="E193" s="282"/>
      <c r="F193" s="282"/>
      <c r="G193" s="283"/>
      <c r="H193" s="284" t="str">
        <f>IF(入力してください!K52&lt;&gt;"","医療機関名（"&amp;入力してください!K52&amp;"）","")</f>
        <v/>
      </c>
      <c r="I193" s="285"/>
      <c r="J193" s="285"/>
      <c r="K193" s="285"/>
      <c r="L193" s="285"/>
      <c r="M193" s="285"/>
      <c r="N193" s="285"/>
      <c r="O193" s="285"/>
      <c r="P193" s="285"/>
      <c r="Q193" s="285"/>
      <c r="R193" s="285"/>
      <c r="S193" s="285"/>
      <c r="T193" s="285"/>
      <c r="U193" s="285"/>
      <c r="V193" s="285"/>
      <c r="W193" s="285"/>
      <c r="X193" s="285"/>
      <c r="Y193" s="285"/>
      <c r="Z193" s="285"/>
      <c r="AA193" s="285"/>
      <c r="AB193" s="285"/>
      <c r="AC193" s="286">
        <f>入力してください!K53</f>
        <v>0</v>
      </c>
      <c r="AD193" s="286"/>
      <c r="AE193" s="286"/>
      <c r="AF193" s="285" t="s">
        <v>264</v>
      </c>
      <c r="AG193" s="285"/>
      <c r="AH193" s="285"/>
      <c r="AI193" s="285"/>
      <c r="AJ193" s="285"/>
      <c r="AK193" s="287"/>
      <c r="AL193" s="24"/>
    </row>
    <row r="194" spans="1:38" ht="14.25" customHeight="1" x14ac:dyDescent="0.2">
      <c r="A194" s="24"/>
      <c r="B194" s="24"/>
      <c r="C194" s="62"/>
      <c r="D194" s="62"/>
      <c r="E194" s="35"/>
      <c r="F194" s="35"/>
      <c r="G194" s="35"/>
      <c r="H194" s="35"/>
      <c r="I194" s="24"/>
      <c r="J194" s="63"/>
      <c r="K194" s="63"/>
      <c r="L194" s="63"/>
      <c r="M194" s="63"/>
      <c r="N194" s="63"/>
      <c r="O194" s="63"/>
      <c r="P194" s="63"/>
      <c r="Q194" s="63"/>
      <c r="R194" s="63"/>
      <c r="S194" s="24"/>
      <c r="T194" s="63"/>
      <c r="U194" s="63"/>
      <c r="V194" s="63"/>
      <c r="W194" s="63"/>
      <c r="X194" s="63"/>
      <c r="Y194" s="63"/>
      <c r="Z194" s="63"/>
      <c r="AA194" s="63"/>
      <c r="AB194" s="63"/>
      <c r="AC194" s="24"/>
      <c r="AD194" s="63"/>
      <c r="AE194" s="63"/>
      <c r="AF194" s="63"/>
      <c r="AG194" s="63"/>
      <c r="AH194" s="63"/>
      <c r="AI194" s="63"/>
      <c r="AJ194" s="63"/>
      <c r="AK194" s="63"/>
      <c r="AL194" s="24"/>
    </row>
    <row r="195" spans="1:38" ht="46.5" customHeight="1" x14ac:dyDescent="0.2">
      <c r="A195" s="24"/>
      <c r="B195" s="24"/>
      <c r="C195" s="258" t="s">
        <v>285</v>
      </c>
      <c r="D195" s="258"/>
      <c r="E195" s="258"/>
      <c r="F195" s="258"/>
      <c r="G195" s="258"/>
      <c r="H195" s="258"/>
      <c r="I195" s="258"/>
      <c r="J195" s="258"/>
      <c r="K195" s="258"/>
      <c r="L195" s="258"/>
      <c r="M195" s="258"/>
      <c r="N195" s="258"/>
      <c r="O195" s="258"/>
      <c r="P195" s="258"/>
      <c r="Q195" s="258"/>
      <c r="R195" s="258"/>
      <c r="S195" s="258"/>
      <c r="T195" s="258"/>
      <c r="U195" s="258"/>
      <c r="V195" s="258"/>
      <c r="W195" s="258"/>
      <c r="X195" s="258"/>
      <c r="Y195" s="258"/>
      <c r="Z195" s="258"/>
      <c r="AA195" s="258"/>
      <c r="AB195" s="258"/>
      <c r="AC195" s="258"/>
      <c r="AD195" s="258"/>
      <c r="AE195" s="258"/>
      <c r="AF195" s="258"/>
      <c r="AG195" s="258"/>
      <c r="AH195" s="258"/>
      <c r="AI195" s="258"/>
      <c r="AJ195" s="258"/>
      <c r="AK195" s="63"/>
      <c r="AL195" s="24"/>
    </row>
    <row r="196" spans="1:38" ht="20.25" customHeight="1" x14ac:dyDescent="0.2">
      <c r="C196" s="259" t="s">
        <v>286</v>
      </c>
      <c r="D196" s="260"/>
      <c r="E196" s="260"/>
      <c r="F196" s="260"/>
      <c r="G196" s="260"/>
      <c r="H196" s="260"/>
      <c r="I196" s="260"/>
      <c r="J196" s="260"/>
      <c r="K196" s="260"/>
      <c r="L196" s="260"/>
      <c r="M196" s="260"/>
      <c r="N196" s="260"/>
      <c r="O196" s="260"/>
      <c r="P196" s="260"/>
      <c r="Q196" s="260"/>
      <c r="R196" s="260"/>
      <c r="S196" s="260"/>
      <c r="T196" s="260"/>
      <c r="U196" s="260"/>
      <c r="V196" s="260"/>
      <c r="W196" s="260"/>
      <c r="X196" s="260"/>
      <c r="Y196" s="260"/>
      <c r="Z196" s="260"/>
      <c r="AA196" s="260"/>
      <c r="AB196" s="260"/>
      <c r="AC196" s="260"/>
      <c r="AD196" s="260"/>
      <c r="AE196" s="260"/>
      <c r="AF196" s="260"/>
      <c r="AG196" s="260"/>
      <c r="AH196" s="260"/>
      <c r="AI196" s="260"/>
      <c r="AJ196" s="260"/>
      <c r="AK196" s="261"/>
    </row>
    <row r="197" spans="1:38" ht="20.25" customHeight="1" x14ac:dyDescent="0.2">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row>
    <row r="198" spans="1:38" ht="20.25" customHeight="1" x14ac:dyDescent="0.2">
      <c r="C198" s="66"/>
      <c r="D198" s="66"/>
      <c r="E198" s="66"/>
      <c r="F198" s="66"/>
      <c r="H198" s="262" t="str">
        <f>IF(入力してください!J60&lt;&gt;"","令和" &amp; IF(入力してください!J60&gt;2020,入力してください!J60-2018,入力してください!J60) &amp;"年"&amp;入力してください!N60&amp;"月"&amp;入力してください!R60&amp;"日","年      月      日")</f>
        <v>年      月      日</v>
      </c>
      <c r="I198" s="262"/>
      <c r="J198" s="262"/>
      <c r="K198" s="262"/>
      <c r="L198" s="262"/>
      <c r="M198" s="262"/>
      <c r="N198" s="262"/>
      <c r="O198" s="262"/>
      <c r="P198" s="23"/>
      <c r="Q198" s="66"/>
      <c r="R198" s="66"/>
      <c r="S198" s="66"/>
      <c r="T198" s="66"/>
      <c r="U198" s="66"/>
      <c r="V198" s="66"/>
      <c r="W198" s="66"/>
      <c r="X198" s="66"/>
      <c r="Y198" s="66"/>
      <c r="Z198" s="66"/>
      <c r="AA198" s="66"/>
      <c r="AB198" s="66"/>
      <c r="AC198" s="66"/>
      <c r="AD198" s="66"/>
      <c r="AE198" s="66"/>
      <c r="AF198" s="66"/>
      <c r="AG198" s="66"/>
      <c r="AH198" s="66"/>
      <c r="AI198" s="66"/>
      <c r="AJ198" s="66"/>
      <c r="AK198" s="66"/>
    </row>
    <row r="199" spans="1:38" ht="20.25" customHeight="1" x14ac:dyDescent="0.2">
      <c r="C199" s="66"/>
      <c r="D199" s="66"/>
      <c r="E199" s="66"/>
      <c r="F199" s="77" t="s">
        <v>296</v>
      </c>
      <c r="G199" s="72"/>
      <c r="H199" s="72"/>
      <c r="I199" s="72"/>
      <c r="J199" s="72"/>
      <c r="K199" s="72"/>
      <c r="L199" s="66"/>
      <c r="M199" s="66"/>
      <c r="N199" s="66"/>
      <c r="O199" s="66"/>
      <c r="P199" s="66"/>
      <c r="Q199" s="263" t="s">
        <v>116</v>
      </c>
      <c r="R199" s="263"/>
      <c r="S199" s="263"/>
      <c r="T199" s="263"/>
      <c r="U199" s="263"/>
      <c r="V199" s="25"/>
      <c r="W199" s="23" t="str">
        <f>入力してください!G61 &amp; ""</f>
        <v/>
      </c>
      <c r="X199" s="24"/>
      <c r="Y199" s="24"/>
      <c r="Z199" s="24"/>
      <c r="AA199" s="24"/>
      <c r="AB199" s="66"/>
      <c r="AC199" s="66"/>
      <c r="AD199" s="66"/>
      <c r="AE199" s="66"/>
      <c r="AF199" s="66"/>
      <c r="AG199" s="66"/>
      <c r="AH199" s="66"/>
      <c r="AI199" s="66"/>
      <c r="AJ199" s="66"/>
      <c r="AK199" s="66"/>
    </row>
    <row r="200" spans="1:38" ht="10.5" customHeight="1" thickBot="1" x14ac:dyDescent="0.25">
      <c r="C200" s="66"/>
      <c r="D200" s="66"/>
      <c r="E200" s="66"/>
      <c r="F200" s="66"/>
      <c r="G200" s="66"/>
      <c r="H200" s="66"/>
      <c r="I200" s="66"/>
      <c r="J200" s="66"/>
      <c r="K200" s="66"/>
      <c r="L200" s="66"/>
      <c r="M200" s="66"/>
      <c r="N200" s="66"/>
      <c r="O200" s="66"/>
      <c r="P200" s="66"/>
      <c r="Q200" s="66"/>
      <c r="R200" s="66"/>
      <c r="S200" s="66"/>
      <c r="T200" s="66"/>
      <c r="U200" s="66"/>
      <c r="V200" s="65"/>
      <c r="W200" s="65"/>
      <c r="X200" s="65"/>
      <c r="Y200" s="65"/>
      <c r="Z200" s="65"/>
      <c r="AA200" s="65"/>
      <c r="AB200" s="65"/>
      <c r="AC200" s="65"/>
      <c r="AD200" s="65"/>
      <c r="AE200" s="65"/>
      <c r="AF200" s="65"/>
      <c r="AG200" s="65"/>
      <c r="AH200" s="65"/>
      <c r="AI200" s="65"/>
      <c r="AJ200" s="65"/>
      <c r="AK200" s="65"/>
    </row>
    <row r="201" spans="1:38" ht="30" customHeight="1" thickBot="1" x14ac:dyDescent="0.25">
      <c r="C201" s="264" t="s">
        <v>287</v>
      </c>
      <c r="D201" s="265"/>
      <c r="E201" s="265"/>
      <c r="F201" s="265"/>
      <c r="G201" s="265"/>
      <c r="H201" s="266" t="str">
        <f>IF(入力してください!K63&lt;&gt;"","令和" &amp; IF(入力してください!K63&gt;2020,入力してください!K63-2018,入力してください!K63) &amp;"年"&amp;入力してください!O63&amp;"月"&amp;入力してください!S63&amp;"日","年      月      日")</f>
        <v>年      月      日</v>
      </c>
      <c r="I201" s="267"/>
      <c r="J201" s="267"/>
      <c r="K201" s="267"/>
      <c r="L201" s="267"/>
      <c r="M201" s="267"/>
      <c r="N201" s="267"/>
      <c r="O201" s="267"/>
      <c r="P201" s="267"/>
      <c r="Q201" s="268"/>
      <c r="R201" s="269" t="s">
        <v>288</v>
      </c>
      <c r="S201" s="269"/>
      <c r="T201" s="269"/>
      <c r="U201" s="269"/>
      <c r="V201" s="270"/>
      <c r="W201" s="270"/>
      <c r="X201" s="270"/>
      <c r="Y201" s="270"/>
      <c r="Z201" s="270"/>
      <c r="AA201" s="270"/>
      <c r="AB201" s="270"/>
      <c r="AC201" s="270"/>
      <c r="AD201" s="270"/>
      <c r="AE201" s="270"/>
      <c r="AF201" s="270"/>
      <c r="AG201" s="270"/>
      <c r="AH201" s="270"/>
      <c r="AI201" s="270"/>
      <c r="AJ201" s="270"/>
      <c r="AK201" s="271"/>
    </row>
    <row r="202" spans="1:38" ht="3.75" customHeight="1" x14ac:dyDescent="0.2">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row>
    <row r="203" spans="1:38" ht="2.25" customHeight="1" x14ac:dyDescent="0.2">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row>
    <row r="204" spans="1:38" ht="11.25" customHeight="1" x14ac:dyDescent="0.2">
      <c r="C204" s="80" t="s">
        <v>294</v>
      </c>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65"/>
    </row>
    <row r="205" spans="1:38" ht="11.25" customHeight="1" x14ac:dyDescent="0.2">
      <c r="C205" s="47" t="s">
        <v>299</v>
      </c>
    </row>
    <row r="206" spans="1:38" ht="11.25" customHeight="1" x14ac:dyDescent="0.2">
      <c r="C206" s="47" t="s">
        <v>295</v>
      </c>
    </row>
  </sheetData>
  <sheetProtection algorithmName="SHA-512" hashValue="AbGf+Y2QaXilDEniJjVg4feLx608ZUjmXlD1hK/AVMvOd4e9xNV7PRuGEvv7SHZpXpNNTLvrHhzsdDtpYZFjCw==" saltValue="Z2QIn27QjpOr1g2keZuiqw==" spinCount="100000" sheet="1" objects="1" scenarios="1" selectLockedCells="1"/>
  <mergeCells count="375">
    <mergeCell ref="AC101:AK101"/>
    <mergeCell ref="C102:G102"/>
    <mergeCell ref="C188:G188"/>
    <mergeCell ref="O185:AK185"/>
    <mergeCell ref="Z178:AC178"/>
    <mergeCell ref="E179:AD179"/>
    <mergeCell ref="AE179:AK179"/>
    <mergeCell ref="C181:D185"/>
    <mergeCell ref="C144:G144"/>
    <mergeCell ref="I144:Q144"/>
    <mergeCell ref="S144:AA144"/>
    <mergeCell ref="AC144:AK144"/>
    <mergeCell ref="C145:G145"/>
    <mergeCell ref="H145:V145"/>
    <mergeCell ref="W145:AB145"/>
    <mergeCell ref="AC145:AK145"/>
    <mergeCell ref="U139:AA139"/>
    <mergeCell ref="AB139:AD139"/>
    <mergeCell ref="AE139:AK139"/>
    <mergeCell ref="I140:AK140"/>
    <mergeCell ref="I141:N141"/>
    <mergeCell ref="H110:O110"/>
    <mergeCell ref="Q111:U111"/>
    <mergeCell ref="C113:G113"/>
    <mergeCell ref="AE84:AK84"/>
    <mergeCell ref="E85:H85"/>
    <mergeCell ref="I85:W85"/>
    <mergeCell ref="AE85:AK85"/>
    <mergeCell ref="Z79:AE80"/>
    <mergeCell ref="AF79:AI80"/>
    <mergeCell ref="C81:V82"/>
    <mergeCell ref="C70:F70"/>
    <mergeCell ref="C69:E69"/>
    <mergeCell ref="I69:K69"/>
    <mergeCell ref="L69:S69"/>
    <mergeCell ref="S70:V70"/>
    <mergeCell ref="W70:Z70"/>
    <mergeCell ref="AA70:AD70"/>
    <mergeCell ref="G70:I70"/>
    <mergeCell ref="J70:L70"/>
    <mergeCell ref="M70:O70"/>
    <mergeCell ref="P70:R70"/>
    <mergeCell ref="AB73:AD73"/>
    <mergeCell ref="AB74:AD74"/>
    <mergeCell ref="Y73:AA73"/>
    <mergeCell ref="Y74:AA74"/>
    <mergeCell ref="V73:X73"/>
    <mergeCell ref="V74:X74"/>
    <mergeCell ref="AE60:AK60"/>
    <mergeCell ref="I61:AK61"/>
    <mergeCell ref="I58:N58"/>
    <mergeCell ref="O58:AD58"/>
    <mergeCell ref="W26:AB26"/>
    <mergeCell ref="AC26:AK26"/>
    <mergeCell ref="Q36:U36"/>
    <mergeCell ref="C66:G66"/>
    <mergeCell ref="C67:G67"/>
    <mergeCell ref="I62:N62"/>
    <mergeCell ref="C65:G65"/>
    <mergeCell ref="C58:D62"/>
    <mergeCell ref="E58:H58"/>
    <mergeCell ref="E59:H59"/>
    <mergeCell ref="O59:AD59"/>
    <mergeCell ref="E60:H62"/>
    <mergeCell ref="C33:AK33"/>
    <mergeCell ref="C38:G38"/>
    <mergeCell ref="R38:U38"/>
    <mergeCell ref="V38:AK38"/>
    <mergeCell ref="H38:Q38"/>
    <mergeCell ref="H35:O35"/>
    <mergeCell ref="C30:G30"/>
    <mergeCell ref="H26:V26"/>
    <mergeCell ref="E9:H9"/>
    <mergeCell ref="E10:H10"/>
    <mergeCell ref="I15:P15"/>
    <mergeCell ref="Z9:AA10"/>
    <mergeCell ref="X9:Y10"/>
    <mergeCell ref="I9:W9"/>
    <mergeCell ref="I10:W10"/>
    <mergeCell ref="AB9:AD10"/>
    <mergeCell ref="I11:M11"/>
    <mergeCell ref="N11:V11"/>
    <mergeCell ref="W11:AA11"/>
    <mergeCell ref="E11:H13"/>
    <mergeCell ref="E14:H14"/>
    <mergeCell ref="I14:AF14"/>
    <mergeCell ref="E15:H15"/>
    <mergeCell ref="T15:Y15"/>
    <mergeCell ref="AN2:BO22"/>
    <mergeCell ref="AC25:AK25"/>
    <mergeCell ref="AE9:AK9"/>
    <mergeCell ref="AE10:AK10"/>
    <mergeCell ref="I12:AK12"/>
    <mergeCell ref="I13:N13"/>
    <mergeCell ref="O13:AK13"/>
    <mergeCell ref="AG14:AK14"/>
    <mergeCell ref="Z15:AC15"/>
    <mergeCell ref="AB11:AK11"/>
    <mergeCell ref="AF4:AI5"/>
    <mergeCell ref="Z4:AE5"/>
    <mergeCell ref="C6:V7"/>
    <mergeCell ref="C18:D22"/>
    <mergeCell ref="E18:H18"/>
    <mergeCell ref="E19:H19"/>
    <mergeCell ref="AE20:AK20"/>
    <mergeCell ref="AB20:AD20"/>
    <mergeCell ref="R20:T20"/>
    <mergeCell ref="U20:AA20"/>
    <mergeCell ref="I18:N18"/>
    <mergeCell ref="E20:H22"/>
    <mergeCell ref="C9:D13"/>
    <mergeCell ref="C14:D16"/>
    <mergeCell ref="I22:N22"/>
    <mergeCell ref="I21:AK21"/>
    <mergeCell ref="O22:AK22"/>
    <mergeCell ref="AE16:AK16"/>
    <mergeCell ref="O18:AD18"/>
    <mergeCell ref="O19:AD19"/>
    <mergeCell ref="Q15:S15"/>
    <mergeCell ref="E16:AD16"/>
    <mergeCell ref="AG54:AK54"/>
    <mergeCell ref="N46:O46"/>
    <mergeCell ref="L46:M46"/>
    <mergeCell ref="P46:T46"/>
    <mergeCell ref="C49:D53"/>
    <mergeCell ref="C25:G25"/>
    <mergeCell ref="C26:G26"/>
    <mergeCell ref="C27:G27"/>
    <mergeCell ref="C28:G29"/>
    <mergeCell ref="H27:AK27"/>
    <mergeCell ref="H28:AK28"/>
    <mergeCell ref="I25:Q25"/>
    <mergeCell ref="S25:AA25"/>
    <mergeCell ref="Z55:AC55"/>
    <mergeCell ref="I53:N53"/>
    <mergeCell ref="O53:AK53"/>
    <mergeCell ref="H29:AK29"/>
    <mergeCell ref="H30:AB30"/>
    <mergeCell ref="AF30:AK30"/>
    <mergeCell ref="AC30:AE30"/>
    <mergeCell ref="C32:AJ32"/>
    <mergeCell ref="J20:Q20"/>
    <mergeCell ref="AE49:AK49"/>
    <mergeCell ref="E50:H50"/>
    <mergeCell ref="I50:W50"/>
    <mergeCell ref="AE50:AK50"/>
    <mergeCell ref="E51:H53"/>
    <mergeCell ref="I51:M51"/>
    <mergeCell ref="N51:V51"/>
    <mergeCell ref="W51:AA51"/>
    <mergeCell ref="AB51:AK51"/>
    <mergeCell ref="I52:AK52"/>
    <mergeCell ref="E49:H49"/>
    <mergeCell ref="I49:W49"/>
    <mergeCell ref="X49:Y50"/>
    <mergeCell ref="Z49:AA50"/>
    <mergeCell ref="AB49:AD50"/>
    <mergeCell ref="C68:E68"/>
    <mergeCell ref="H68:I68"/>
    <mergeCell ref="F68:G68"/>
    <mergeCell ref="M68:O68"/>
    <mergeCell ref="P68:U68"/>
    <mergeCell ref="H66:I66"/>
    <mergeCell ref="H67:I67"/>
    <mergeCell ref="C54:D56"/>
    <mergeCell ref="E54:H54"/>
    <mergeCell ref="I54:AF54"/>
    <mergeCell ref="E56:AD56"/>
    <mergeCell ref="AE56:AK56"/>
    <mergeCell ref="O62:AK62"/>
    <mergeCell ref="I65:Q65"/>
    <mergeCell ref="S65:AA65"/>
    <mergeCell ref="AC65:AK65"/>
    <mergeCell ref="J60:Q60"/>
    <mergeCell ref="R60:T60"/>
    <mergeCell ref="U60:AA60"/>
    <mergeCell ref="AB60:AD60"/>
    <mergeCell ref="E55:H55"/>
    <mergeCell ref="I55:P55"/>
    <mergeCell ref="Q55:S55"/>
    <mergeCell ref="T55:Y55"/>
    <mergeCell ref="S73:U73"/>
    <mergeCell ref="S74:U74"/>
    <mergeCell ref="J66:X66"/>
    <mergeCell ref="J67:X67"/>
    <mergeCell ref="T69:V69"/>
    <mergeCell ref="W69:X69"/>
    <mergeCell ref="W68:X68"/>
    <mergeCell ref="Z68:AB68"/>
    <mergeCell ref="J68:L68"/>
    <mergeCell ref="H113:Q113"/>
    <mergeCell ref="R113:U113"/>
    <mergeCell ref="V113:AK113"/>
    <mergeCell ref="C103:G104"/>
    <mergeCell ref="H103:AK103"/>
    <mergeCell ref="H104:AK104"/>
    <mergeCell ref="C105:G105"/>
    <mergeCell ref="H105:AB105"/>
    <mergeCell ref="AC105:AE105"/>
    <mergeCell ref="AF105:AK105"/>
    <mergeCell ref="C107:AJ107"/>
    <mergeCell ref="C108:AK108"/>
    <mergeCell ref="AE91:AK91"/>
    <mergeCell ref="C93:D97"/>
    <mergeCell ref="E93:H93"/>
    <mergeCell ref="I93:N93"/>
    <mergeCell ref="O93:AD93"/>
    <mergeCell ref="E94:H94"/>
    <mergeCell ref="O94:AD94"/>
    <mergeCell ref="E95:H97"/>
    <mergeCell ref="H102:AK102"/>
    <mergeCell ref="I97:N97"/>
    <mergeCell ref="O97:AK97"/>
    <mergeCell ref="C100:G100"/>
    <mergeCell ref="I100:Q100"/>
    <mergeCell ref="S100:AA100"/>
    <mergeCell ref="AC100:AK100"/>
    <mergeCell ref="J95:Q95"/>
    <mergeCell ref="R95:T95"/>
    <mergeCell ref="U95:AA95"/>
    <mergeCell ref="AB95:AD95"/>
    <mergeCell ref="AE95:AK95"/>
    <mergeCell ref="I96:AK96"/>
    <mergeCell ref="C101:G101"/>
    <mergeCell ref="H101:V101"/>
    <mergeCell ref="W101:AB101"/>
    <mergeCell ref="I88:N88"/>
    <mergeCell ref="O88:AK88"/>
    <mergeCell ref="C89:D91"/>
    <mergeCell ref="E89:H89"/>
    <mergeCell ref="I89:AF89"/>
    <mergeCell ref="AG89:AK89"/>
    <mergeCell ref="E90:H90"/>
    <mergeCell ref="I90:P90"/>
    <mergeCell ref="Q90:S90"/>
    <mergeCell ref="T90:Y90"/>
    <mergeCell ref="E86:H88"/>
    <mergeCell ref="I86:M86"/>
    <mergeCell ref="N86:V86"/>
    <mergeCell ref="W86:AA86"/>
    <mergeCell ref="AB86:AK86"/>
    <mergeCell ref="I87:AK87"/>
    <mergeCell ref="C84:D88"/>
    <mergeCell ref="E84:H84"/>
    <mergeCell ref="I84:W84"/>
    <mergeCell ref="X84:Y85"/>
    <mergeCell ref="Z84:AA85"/>
    <mergeCell ref="AB84:AD85"/>
    <mergeCell ref="Z90:AC90"/>
    <mergeCell ref="E91:AD91"/>
    <mergeCell ref="C151:AJ151"/>
    <mergeCell ref="C152:AK152"/>
    <mergeCell ref="H154:O154"/>
    <mergeCell ref="Q155:U155"/>
    <mergeCell ref="C157:G157"/>
    <mergeCell ref="H157:Q157"/>
    <mergeCell ref="R157:U157"/>
    <mergeCell ref="V157:AK157"/>
    <mergeCell ref="C146:G146"/>
    <mergeCell ref="H146:AK146"/>
    <mergeCell ref="C147:G148"/>
    <mergeCell ref="H147:AK147"/>
    <mergeCell ref="H148:AK148"/>
    <mergeCell ref="C149:G149"/>
    <mergeCell ref="H149:AB149"/>
    <mergeCell ref="AC149:AE149"/>
    <mergeCell ref="AF149:AK149"/>
    <mergeCell ref="O141:AK141"/>
    <mergeCell ref="AE135:AK135"/>
    <mergeCell ref="C137:D141"/>
    <mergeCell ref="E137:H137"/>
    <mergeCell ref="I137:N137"/>
    <mergeCell ref="O137:AD137"/>
    <mergeCell ref="E138:H138"/>
    <mergeCell ref="O138:AD138"/>
    <mergeCell ref="E139:H141"/>
    <mergeCell ref="J139:Q139"/>
    <mergeCell ref="R139:T139"/>
    <mergeCell ref="C133:D135"/>
    <mergeCell ref="E133:H133"/>
    <mergeCell ref="I133:AF133"/>
    <mergeCell ref="AG133:AK133"/>
    <mergeCell ref="E134:H134"/>
    <mergeCell ref="I134:P134"/>
    <mergeCell ref="Q134:S134"/>
    <mergeCell ref="T134:Y134"/>
    <mergeCell ref="Z134:AC134"/>
    <mergeCell ref="E135:AD135"/>
    <mergeCell ref="C125:V126"/>
    <mergeCell ref="C128:D132"/>
    <mergeCell ref="E128:H128"/>
    <mergeCell ref="I128:W128"/>
    <mergeCell ref="X128:Y129"/>
    <mergeCell ref="Z128:AA129"/>
    <mergeCell ref="I131:AK131"/>
    <mergeCell ref="I132:N132"/>
    <mergeCell ref="O132:AK132"/>
    <mergeCell ref="AB128:AD129"/>
    <mergeCell ref="AE128:AK128"/>
    <mergeCell ref="E129:H129"/>
    <mergeCell ref="I129:W129"/>
    <mergeCell ref="AE129:AK129"/>
    <mergeCell ref="E130:H132"/>
    <mergeCell ref="I130:M130"/>
    <mergeCell ref="N130:V130"/>
    <mergeCell ref="W130:AA130"/>
    <mergeCell ref="AB130:AK130"/>
    <mergeCell ref="Z123:AE124"/>
    <mergeCell ref="AF123:AI124"/>
    <mergeCell ref="C195:AJ195"/>
    <mergeCell ref="C196:AK196"/>
    <mergeCell ref="H198:O198"/>
    <mergeCell ref="Q199:U199"/>
    <mergeCell ref="C201:G201"/>
    <mergeCell ref="H201:Q201"/>
    <mergeCell ref="R201:U201"/>
    <mergeCell ref="V201:AK201"/>
    <mergeCell ref="C191:G192"/>
    <mergeCell ref="H191:AK191"/>
    <mergeCell ref="H192:AK192"/>
    <mergeCell ref="C193:G193"/>
    <mergeCell ref="H193:AB193"/>
    <mergeCell ref="AC193:AE193"/>
    <mergeCell ref="AF193:AK193"/>
    <mergeCell ref="C189:G189"/>
    <mergeCell ref="H189:V189"/>
    <mergeCell ref="W189:AB189"/>
    <mergeCell ref="AC189:AK189"/>
    <mergeCell ref="C190:G190"/>
    <mergeCell ref="H190:AK190"/>
    <mergeCell ref="I185:N185"/>
    <mergeCell ref="I188:Q188"/>
    <mergeCell ref="S188:AA188"/>
    <mergeCell ref="AC188:AK188"/>
    <mergeCell ref="J183:Q183"/>
    <mergeCell ref="R183:T183"/>
    <mergeCell ref="U183:AA183"/>
    <mergeCell ref="AB183:AD183"/>
    <mergeCell ref="AE183:AK183"/>
    <mergeCell ref="I184:AK184"/>
    <mergeCell ref="E181:H181"/>
    <mergeCell ref="I181:N181"/>
    <mergeCell ref="O181:AD181"/>
    <mergeCell ref="E182:H182"/>
    <mergeCell ref="O182:AD182"/>
    <mergeCell ref="E183:H185"/>
    <mergeCell ref="I176:N176"/>
    <mergeCell ref="O176:AK176"/>
    <mergeCell ref="C177:D179"/>
    <mergeCell ref="E177:H177"/>
    <mergeCell ref="I177:AF177"/>
    <mergeCell ref="AG177:AK177"/>
    <mergeCell ref="E178:H178"/>
    <mergeCell ref="I178:P178"/>
    <mergeCell ref="Q178:S178"/>
    <mergeCell ref="T178:Y178"/>
    <mergeCell ref="Z167:AE168"/>
    <mergeCell ref="AF167:AI168"/>
    <mergeCell ref="C169:V170"/>
    <mergeCell ref="C172:D176"/>
    <mergeCell ref="E172:H172"/>
    <mergeCell ref="I172:W172"/>
    <mergeCell ref="X172:Y173"/>
    <mergeCell ref="Z172:AA173"/>
    <mergeCell ref="AB172:AD173"/>
    <mergeCell ref="AE172:AK172"/>
    <mergeCell ref="E173:H173"/>
    <mergeCell ref="I173:W173"/>
    <mergeCell ref="AE173:AK173"/>
    <mergeCell ref="E174:H176"/>
    <mergeCell ref="I174:M174"/>
    <mergeCell ref="N174:V174"/>
    <mergeCell ref="W174:AA174"/>
    <mergeCell ref="AB174:AK174"/>
    <mergeCell ref="I175:AK175"/>
  </mergeCells>
  <phoneticPr fontId="2"/>
  <pageMargins left="3.937007874015748E-2" right="3.937007874015748E-2" top="0.27559055118110237" bottom="0.35433070866141736" header="0.31496062992125984" footer="0.31496062992125984"/>
  <pageSetup paperSize="9" fitToHeight="0" orientation="portrait" r:id="rId1"/>
  <rowBreaks count="4" manualBreakCount="4">
    <brk id="43" max="16383" man="1"/>
    <brk id="75" max="16383" man="1"/>
    <brk id="119" max="16383" man="1"/>
    <brk id="1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32"/>
  </cols>
  <sheetData>
    <row r="1" spans="1:2" x14ac:dyDescent="0.2">
      <c r="A1" s="32" t="s">
        <v>156</v>
      </c>
      <c r="B1" s="32" t="s">
        <v>52</v>
      </c>
    </row>
    <row r="2" spans="1:2" x14ac:dyDescent="0.2">
      <c r="A2" s="32" t="s">
        <v>157</v>
      </c>
      <c r="B2" s="32" t="s">
        <v>53</v>
      </c>
    </row>
    <row r="3" spans="1:2" x14ac:dyDescent="0.2">
      <c r="A3" s="32" t="s">
        <v>158</v>
      </c>
      <c r="B3" s="32" t="s">
        <v>54</v>
      </c>
    </row>
    <row r="4" spans="1:2" x14ac:dyDescent="0.2">
      <c r="A4" s="32" t="s">
        <v>159</v>
      </c>
      <c r="B4" s="32" t="s">
        <v>53</v>
      </c>
    </row>
    <row r="5" spans="1:2" x14ac:dyDescent="0.2">
      <c r="A5" s="32" t="s">
        <v>160</v>
      </c>
      <c r="B5" s="32" t="s">
        <v>55</v>
      </c>
    </row>
    <row r="6" spans="1:2" x14ac:dyDescent="0.2">
      <c r="A6" s="32" t="s">
        <v>161</v>
      </c>
      <c r="B6" s="32" t="s">
        <v>54</v>
      </c>
    </row>
    <row r="7" spans="1:2" x14ac:dyDescent="0.2">
      <c r="A7" s="32" t="s">
        <v>162</v>
      </c>
      <c r="B7" s="32" t="s">
        <v>52</v>
      </c>
    </row>
    <row r="8" spans="1:2" x14ac:dyDescent="0.2">
      <c r="A8" s="32" t="s">
        <v>163</v>
      </c>
      <c r="B8" s="32" t="s">
        <v>56</v>
      </c>
    </row>
    <row r="9" spans="1:2" x14ac:dyDescent="0.2">
      <c r="A9" s="32" t="s">
        <v>164</v>
      </c>
      <c r="B9" s="32" t="s">
        <v>57</v>
      </c>
    </row>
    <row r="10" spans="1:2" x14ac:dyDescent="0.2">
      <c r="A10" s="32" t="s">
        <v>165</v>
      </c>
      <c r="B10" s="32" t="s">
        <v>58</v>
      </c>
    </row>
    <row r="11" spans="1:2" x14ac:dyDescent="0.2">
      <c r="A11" s="32" t="s">
        <v>166</v>
      </c>
      <c r="B11" s="32" t="s">
        <v>59</v>
      </c>
    </row>
    <row r="12" spans="1:2" x14ac:dyDescent="0.2">
      <c r="A12" s="32" t="s">
        <v>167</v>
      </c>
      <c r="B12" s="32" t="s">
        <v>60</v>
      </c>
    </row>
    <row r="13" spans="1:2" x14ac:dyDescent="0.2">
      <c r="A13" s="32" t="s">
        <v>168</v>
      </c>
      <c r="B13" s="32" t="s">
        <v>59</v>
      </c>
    </row>
    <row r="14" spans="1:2" x14ac:dyDescent="0.2">
      <c r="A14" s="32" t="s">
        <v>169</v>
      </c>
      <c r="B14" s="32" t="s">
        <v>60</v>
      </c>
    </row>
    <row r="15" spans="1:2" x14ac:dyDescent="0.2">
      <c r="A15" s="32" t="s">
        <v>170</v>
      </c>
      <c r="B15" s="32" t="s">
        <v>61</v>
      </c>
    </row>
    <row r="16" spans="1:2" x14ac:dyDescent="0.2">
      <c r="A16" s="32" t="s">
        <v>171</v>
      </c>
      <c r="B16" s="32" t="s">
        <v>60</v>
      </c>
    </row>
    <row r="17" spans="1:2" x14ac:dyDescent="0.2">
      <c r="A17" s="32" t="s">
        <v>172</v>
      </c>
      <c r="B17" s="32" t="s">
        <v>61</v>
      </c>
    </row>
    <row r="18" spans="1:2" x14ac:dyDescent="0.2">
      <c r="A18" s="32" t="s">
        <v>173</v>
      </c>
      <c r="B18" s="32" t="s">
        <v>62</v>
      </c>
    </row>
    <row r="19" spans="1:2" x14ac:dyDescent="0.2">
      <c r="A19" s="32" t="s">
        <v>174</v>
      </c>
      <c r="B19" s="32" t="s">
        <v>61</v>
      </c>
    </row>
    <row r="20" spans="1:2" x14ac:dyDescent="0.2">
      <c r="A20" s="32" t="s">
        <v>175</v>
      </c>
      <c r="B20" s="32" t="s">
        <v>62</v>
      </c>
    </row>
    <row r="21" spans="1:2" x14ac:dyDescent="0.2">
      <c r="A21" s="32" t="s">
        <v>176</v>
      </c>
      <c r="B21" s="32" t="s">
        <v>63</v>
      </c>
    </row>
    <row r="22" spans="1:2" x14ac:dyDescent="0.2">
      <c r="A22" s="32" t="s">
        <v>177</v>
      </c>
      <c r="B22" s="32" t="s">
        <v>62</v>
      </c>
    </row>
    <row r="23" spans="1:2" x14ac:dyDescent="0.2">
      <c r="A23" s="32" t="s">
        <v>178</v>
      </c>
      <c r="B23" s="32" t="s">
        <v>63</v>
      </c>
    </row>
    <row r="24" spans="1:2" x14ac:dyDescent="0.2">
      <c r="A24" s="32" t="s">
        <v>179</v>
      </c>
      <c r="B24" s="32" t="s">
        <v>62</v>
      </c>
    </row>
    <row r="25" spans="1:2" x14ac:dyDescent="0.2">
      <c r="A25" s="32" t="s">
        <v>180</v>
      </c>
      <c r="B25" s="32" t="s">
        <v>63</v>
      </c>
    </row>
    <row r="26" spans="1:2" x14ac:dyDescent="0.2">
      <c r="A26" s="32" t="s">
        <v>181</v>
      </c>
      <c r="B26" s="32" t="s">
        <v>64</v>
      </c>
    </row>
    <row r="27" spans="1:2" x14ac:dyDescent="0.2">
      <c r="A27" s="32" t="s">
        <v>182</v>
      </c>
      <c r="B27" s="32" t="s">
        <v>63</v>
      </c>
    </row>
    <row r="28" spans="1:2" x14ac:dyDescent="0.2">
      <c r="A28" s="32" t="s">
        <v>183</v>
      </c>
      <c r="B28" s="32" t="s">
        <v>65</v>
      </c>
    </row>
    <row r="29" spans="1:2" x14ac:dyDescent="0.2">
      <c r="A29" s="32" t="s">
        <v>184</v>
      </c>
      <c r="B29" s="32" t="s">
        <v>66</v>
      </c>
    </row>
    <row r="30" spans="1:2" x14ac:dyDescent="0.2">
      <c r="A30" s="32" t="s">
        <v>185</v>
      </c>
      <c r="B30" s="32" t="s">
        <v>67</v>
      </c>
    </row>
    <row r="31" spans="1:2" x14ac:dyDescent="0.2">
      <c r="A31" s="32" t="s">
        <v>186</v>
      </c>
      <c r="B31" s="32" t="s">
        <v>66</v>
      </c>
    </row>
    <row r="32" spans="1:2" x14ac:dyDescent="0.2">
      <c r="A32" s="32" t="s">
        <v>187</v>
      </c>
      <c r="B32" s="32" t="s">
        <v>67</v>
      </c>
    </row>
    <row r="33" spans="1:2" x14ac:dyDescent="0.2">
      <c r="A33" s="32" t="s">
        <v>188</v>
      </c>
      <c r="B33" s="32" t="s">
        <v>68</v>
      </c>
    </row>
    <row r="34" spans="1:2" x14ac:dyDescent="0.2">
      <c r="A34" s="32" t="s">
        <v>189</v>
      </c>
      <c r="B34" s="32" t="s">
        <v>69</v>
      </c>
    </row>
    <row r="35" spans="1:2" x14ac:dyDescent="0.2">
      <c r="A35" s="32" t="s">
        <v>190</v>
      </c>
      <c r="B35" s="32" t="s">
        <v>68</v>
      </c>
    </row>
    <row r="36" spans="1:2" x14ac:dyDescent="0.2">
      <c r="A36" s="32" t="s">
        <v>191</v>
      </c>
      <c r="B36" s="32" t="s">
        <v>70</v>
      </c>
    </row>
    <row r="37" spans="1:2" x14ac:dyDescent="0.2">
      <c r="A37" s="32" t="s">
        <v>192</v>
      </c>
      <c r="B37" s="32" t="s">
        <v>71</v>
      </c>
    </row>
    <row r="38" spans="1:2" x14ac:dyDescent="0.2">
      <c r="A38" s="32" t="s">
        <v>193</v>
      </c>
      <c r="B38" s="32" t="s">
        <v>70</v>
      </c>
    </row>
    <row r="39" spans="1:2" x14ac:dyDescent="0.2">
      <c r="A39" s="32" t="s">
        <v>194</v>
      </c>
      <c r="B39" s="32" t="s">
        <v>72</v>
      </c>
    </row>
    <row r="40" spans="1:2" x14ac:dyDescent="0.2">
      <c r="A40" s="32" t="s">
        <v>195</v>
      </c>
      <c r="B40" s="32" t="s">
        <v>73</v>
      </c>
    </row>
    <row r="41" spans="1:2" x14ac:dyDescent="0.2">
      <c r="A41" s="32" t="s">
        <v>196</v>
      </c>
      <c r="B41" s="32" t="s">
        <v>72</v>
      </c>
    </row>
    <row r="42" spans="1:2" x14ac:dyDescent="0.2">
      <c r="A42" s="32" t="s">
        <v>197</v>
      </c>
      <c r="B42" s="32" t="s">
        <v>71</v>
      </c>
    </row>
    <row r="43" spans="1:2" x14ac:dyDescent="0.2">
      <c r="A43" s="32" t="s">
        <v>198</v>
      </c>
      <c r="B43" s="32" t="s">
        <v>72</v>
      </c>
    </row>
    <row r="44" spans="1:2" x14ac:dyDescent="0.2">
      <c r="A44" s="32" t="s">
        <v>199</v>
      </c>
      <c r="B44" s="32" t="s">
        <v>71</v>
      </c>
    </row>
    <row r="45" spans="1:2" x14ac:dyDescent="0.2">
      <c r="A45" s="32" t="s">
        <v>200</v>
      </c>
      <c r="B45" s="32" t="s">
        <v>74</v>
      </c>
    </row>
    <row r="46" spans="1:2" x14ac:dyDescent="0.2">
      <c r="A46" s="32" t="s">
        <v>201</v>
      </c>
      <c r="B46" s="32" t="s">
        <v>72</v>
      </c>
    </row>
    <row r="47" spans="1:2" x14ac:dyDescent="0.2">
      <c r="A47" s="32" t="s">
        <v>202</v>
      </c>
      <c r="B47" s="32" t="s">
        <v>74</v>
      </c>
    </row>
    <row r="48" spans="1:2" x14ac:dyDescent="0.2">
      <c r="A48" s="32" t="s">
        <v>203</v>
      </c>
      <c r="B48" s="32" t="s">
        <v>75</v>
      </c>
    </row>
    <row r="49" spans="1:2" x14ac:dyDescent="0.2">
      <c r="A49" s="32" t="s">
        <v>204</v>
      </c>
      <c r="B49" s="32" t="s">
        <v>74</v>
      </c>
    </row>
    <row r="50" spans="1:2" x14ac:dyDescent="0.2">
      <c r="A50" s="32" t="s">
        <v>205</v>
      </c>
      <c r="B50" s="32" t="s">
        <v>68</v>
      </c>
    </row>
    <row r="51" spans="1:2" x14ac:dyDescent="0.2">
      <c r="A51" s="32" t="s">
        <v>206</v>
      </c>
      <c r="B51" s="32" t="s">
        <v>74</v>
      </c>
    </row>
    <row r="52" spans="1:2" x14ac:dyDescent="0.2">
      <c r="A52" s="32" t="s">
        <v>207</v>
      </c>
      <c r="B52" s="32" t="s">
        <v>75</v>
      </c>
    </row>
    <row r="53" spans="1:2" x14ac:dyDescent="0.2">
      <c r="A53" s="32" t="s">
        <v>208</v>
      </c>
      <c r="B53" s="32" t="s">
        <v>74</v>
      </c>
    </row>
    <row r="54" spans="1:2" x14ac:dyDescent="0.2">
      <c r="A54" s="32" t="s">
        <v>209</v>
      </c>
      <c r="B54" s="32" t="s">
        <v>75</v>
      </c>
    </row>
    <row r="55" spans="1:2" x14ac:dyDescent="0.2">
      <c r="A55" s="32" t="s">
        <v>210</v>
      </c>
      <c r="B55" s="32" t="s">
        <v>73</v>
      </c>
    </row>
    <row r="56" spans="1:2" x14ac:dyDescent="0.2">
      <c r="A56" s="32" t="s">
        <v>211</v>
      </c>
      <c r="B56" s="32" t="s">
        <v>76</v>
      </c>
    </row>
    <row r="57" spans="1:2" x14ac:dyDescent="0.2">
      <c r="A57" s="32" t="s">
        <v>212</v>
      </c>
      <c r="B57" s="32" t="s">
        <v>77</v>
      </c>
    </row>
    <row r="58" spans="1:2" x14ac:dyDescent="0.2">
      <c r="A58" s="32" t="s">
        <v>213</v>
      </c>
      <c r="B58" s="32" t="s">
        <v>76</v>
      </c>
    </row>
    <row r="59" spans="1:2" x14ac:dyDescent="0.2">
      <c r="A59" s="32" t="s">
        <v>214</v>
      </c>
      <c r="B59" s="32" t="s">
        <v>77</v>
      </c>
    </row>
    <row r="60" spans="1:2" x14ac:dyDescent="0.2">
      <c r="A60" s="32" t="s">
        <v>215</v>
      </c>
      <c r="B60" s="32" t="s">
        <v>78</v>
      </c>
    </row>
    <row r="61" spans="1:2" x14ac:dyDescent="0.2">
      <c r="A61" s="32" t="s">
        <v>216</v>
      </c>
      <c r="B61" s="32" t="s">
        <v>79</v>
      </c>
    </row>
    <row r="62" spans="1:2" x14ac:dyDescent="0.2">
      <c r="A62" s="32" t="s">
        <v>217</v>
      </c>
      <c r="B62" s="32" t="s">
        <v>80</v>
      </c>
    </row>
    <row r="63" spans="1:2" x14ac:dyDescent="0.2">
      <c r="A63" s="32" t="s">
        <v>218</v>
      </c>
      <c r="B63" s="32" t="s">
        <v>81</v>
      </c>
    </row>
    <row r="64" spans="1:2" x14ac:dyDescent="0.2">
      <c r="A64" s="32" t="s">
        <v>219</v>
      </c>
      <c r="B64" s="32" t="s">
        <v>82</v>
      </c>
    </row>
    <row r="65" spans="1:2" x14ac:dyDescent="0.2">
      <c r="A65" s="32" t="s">
        <v>220</v>
      </c>
      <c r="B65" s="32" t="s">
        <v>83</v>
      </c>
    </row>
    <row r="66" spans="1:2" x14ac:dyDescent="0.2">
      <c r="A66" s="32" t="s">
        <v>221</v>
      </c>
      <c r="B66" s="32" t="s">
        <v>84</v>
      </c>
    </row>
    <row r="67" spans="1:2" x14ac:dyDescent="0.2">
      <c r="A67" s="32" t="s">
        <v>222</v>
      </c>
      <c r="B67" s="32" t="s">
        <v>85</v>
      </c>
    </row>
    <row r="68" spans="1:2" x14ac:dyDescent="0.2">
      <c r="A68" s="32" t="s">
        <v>223</v>
      </c>
      <c r="B68" s="32" t="s">
        <v>86</v>
      </c>
    </row>
    <row r="69" spans="1:2" x14ac:dyDescent="0.2">
      <c r="A69" s="32" t="s">
        <v>224</v>
      </c>
      <c r="B69" s="32" t="s">
        <v>85</v>
      </c>
    </row>
    <row r="70" spans="1:2" x14ac:dyDescent="0.2">
      <c r="A70" s="32" t="s">
        <v>225</v>
      </c>
      <c r="B70" s="32" t="s">
        <v>86</v>
      </c>
    </row>
    <row r="71" spans="1:2" x14ac:dyDescent="0.2">
      <c r="A71" s="32" t="s">
        <v>226</v>
      </c>
      <c r="B71" s="32" t="s">
        <v>85</v>
      </c>
    </row>
    <row r="72" spans="1:2" x14ac:dyDescent="0.2">
      <c r="A72" s="32" t="s">
        <v>227</v>
      </c>
      <c r="B72" s="32" t="s">
        <v>87</v>
      </c>
    </row>
    <row r="73" spans="1:2" x14ac:dyDescent="0.2">
      <c r="A73" s="32" t="s">
        <v>228</v>
      </c>
      <c r="B73" s="32" t="s">
        <v>88</v>
      </c>
    </row>
    <row r="74" spans="1:2" x14ac:dyDescent="0.2">
      <c r="A74" s="32" t="s">
        <v>229</v>
      </c>
      <c r="B74" s="32" t="s">
        <v>86</v>
      </c>
    </row>
    <row r="75" spans="1:2" x14ac:dyDescent="0.2">
      <c r="A75" s="32" t="s">
        <v>230</v>
      </c>
      <c r="B75" s="32" t="s">
        <v>88</v>
      </c>
    </row>
    <row r="76" spans="1:2" x14ac:dyDescent="0.2">
      <c r="A76" s="32" t="s">
        <v>231</v>
      </c>
      <c r="B76" s="32" t="s">
        <v>86</v>
      </c>
    </row>
    <row r="77" spans="1:2" x14ac:dyDescent="0.2">
      <c r="A77" s="32" t="s">
        <v>232</v>
      </c>
      <c r="B77" s="32" t="s">
        <v>89</v>
      </c>
    </row>
    <row r="78" spans="1:2" x14ac:dyDescent="0.2">
      <c r="A78" s="32" t="s">
        <v>233</v>
      </c>
      <c r="B78" s="32" t="s">
        <v>87</v>
      </c>
    </row>
    <row r="79" spans="1:2" x14ac:dyDescent="0.2">
      <c r="A79" s="32" t="s">
        <v>234</v>
      </c>
      <c r="B79" s="32" t="s">
        <v>85</v>
      </c>
    </row>
    <row r="80" spans="1:2" x14ac:dyDescent="0.2">
      <c r="A80" s="32" t="s">
        <v>235</v>
      </c>
      <c r="B80" s="32" t="s">
        <v>87</v>
      </c>
    </row>
    <row r="81" spans="1:2" x14ac:dyDescent="0.2">
      <c r="A81" s="32" t="s">
        <v>236</v>
      </c>
      <c r="B81" s="32" t="s">
        <v>85</v>
      </c>
    </row>
    <row r="82" spans="1:2" x14ac:dyDescent="0.2">
      <c r="A82" s="32" t="s">
        <v>237</v>
      </c>
      <c r="B82" s="32" t="s">
        <v>87</v>
      </c>
    </row>
    <row r="83" spans="1:2" x14ac:dyDescent="0.2">
      <c r="A83" s="32" t="s">
        <v>238</v>
      </c>
      <c r="B83" s="32" t="s">
        <v>90</v>
      </c>
    </row>
    <row r="84" spans="1:2" x14ac:dyDescent="0.2">
      <c r="A84" s="32" t="s">
        <v>239</v>
      </c>
      <c r="B84" s="32" t="s">
        <v>91</v>
      </c>
    </row>
    <row r="85" spans="1:2" x14ac:dyDescent="0.2">
      <c r="A85" s="32" t="s">
        <v>240</v>
      </c>
      <c r="B85" s="32" t="s">
        <v>92</v>
      </c>
    </row>
    <row r="86" spans="1:2" x14ac:dyDescent="0.2">
      <c r="A86" s="32" t="s">
        <v>241</v>
      </c>
      <c r="B86" s="32" t="s">
        <v>93</v>
      </c>
    </row>
    <row r="87" spans="1:2" x14ac:dyDescent="0.2">
      <c r="A87" s="32" t="s">
        <v>242</v>
      </c>
      <c r="B87" s="32" t="s">
        <v>94</v>
      </c>
    </row>
    <row r="88" spans="1:2" x14ac:dyDescent="0.2">
      <c r="A88" s="32" t="s">
        <v>243</v>
      </c>
      <c r="B88" s="32" t="s">
        <v>93</v>
      </c>
    </row>
    <row r="89" spans="1:2" x14ac:dyDescent="0.2">
      <c r="A89" s="32" t="s">
        <v>244</v>
      </c>
      <c r="B89" s="32" t="s">
        <v>94</v>
      </c>
    </row>
    <row r="90" spans="1:2" x14ac:dyDescent="0.2">
      <c r="A90" s="32" t="s">
        <v>245</v>
      </c>
      <c r="B90" s="32" t="s">
        <v>95</v>
      </c>
    </row>
    <row r="91" spans="1:2" x14ac:dyDescent="0.2">
      <c r="A91" s="32" t="s">
        <v>246</v>
      </c>
      <c r="B91" s="32" t="s">
        <v>94</v>
      </c>
    </row>
    <row r="92" spans="1:2" x14ac:dyDescent="0.2">
      <c r="A92" s="32" t="s">
        <v>247</v>
      </c>
      <c r="B92" s="32" t="s">
        <v>95</v>
      </c>
    </row>
    <row r="93" spans="1:2" x14ac:dyDescent="0.2">
      <c r="A93" s="32" t="s">
        <v>248</v>
      </c>
      <c r="B93" s="32" t="s">
        <v>64</v>
      </c>
    </row>
    <row r="94" spans="1:2" x14ac:dyDescent="0.2">
      <c r="A94" s="32" t="s">
        <v>249</v>
      </c>
      <c r="B94" s="32" t="s">
        <v>63</v>
      </c>
    </row>
    <row r="95" spans="1:2" x14ac:dyDescent="0.2">
      <c r="A95" s="32" t="s">
        <v>250</v>
      </c>
      <c r="B95" s="32" t="s">
        <v>64</v>
      </c>
    </row>
    <row r="96" spans="1:2" x14ac:dyDescent="0.2">
      <c r="A96" s="32" t="s">
        <v>251</v>
      </c>
      <c r="B96" s="32" t="s">
        <v>96</v>
      </c>
    </row>
    <row r="97" spans="1:2" x14ac:dyDescent="0.2">
      <c r="A97" s="32" t="s">
        <v>252</v>
      </c>
      <c r="B97" s="32" t="s">
        <v>97</v>
      </c>
    </row>
    <row r="98" spans="1:2" x14ac:dyDescent="0.2">
      <c r="A98" s="32" t="s">
        <v>253</v>
      </c>
      <c r="B98" s="32" t="s">
        <v>98</v>
      </c>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50</v>
      </c>
      <c r="B1" s="1" t="s">
        <v>51</v>
      </c>
    </row>
    <row r="2" spans="1:2" x14ac:dyDescent="0.2">
      <c r="A2">
        <v>10000</v>
      </c>
      <c r="B2" s="1" t="s">
        <v>52</v>
      </c>
    </row>
    <row r="3" spans="1:2" x14ac:dyDescent="0.2">
      <c r="A3">
        <v>100000</v>
      </c>
      <c r="B3" s="1" t="s">
        <v>53</v>
      </c>
    </row>
    <row r="4" spans="1:2" x14ac:dyDescent="0.2">
      <c r="A4">
        <v>185501</v>
      </c>
      <c r="B4" s="1" t="s">
        <v>54</v>
      </c>
    </row>
    <row r="5" spans="1:2" x14ac:dyDescent="0.2">
      <c r="A5">
        <v>200000</v>
      </c>
      <c r="B5" s="1" t="s">
        <v>55</v>
      </c>
    </row>
    <row r="6" spans="1:2" x14ac:dyDescent="0.2">
      <c r="A6">
        <v>1000000</v>
      </c>
      <c r="B6" s="1" t="s">
        <v>56</v>
      </c>
    </row>
    <row r="7" spans="1:2" x14ac:dyDescent="0.2">
      <c r="A7">
        <v>2100000</v>
      </c>
      <c r="B7" s="1" t="s">
        <v>57</v>
      </c>
    </row>
    <row r="8" spans="1:2" x14ac:dyDescent="0.2">
      <c r="A8">
        <v>2600000</v>
      </c>
      <c r="B8" s="1" t="s">
        <v>58</v>
      </c>
    </row>
    <row r="9" spans="1:2" x14ac:dyDescent="0.2">
      <c r="A9">
        <v>3000000</v>
      </c>
      <c r="B9" s="1" t="s">
        <v>59</v>
      </c>
    </row>
    <row r="10" spans="1:2" x14ac:dyDescent="0.2">
      <c r="A10">
        <v>3114411</v>
      </c>
      <c r="B10" s="1" t="s">
        <v>60</v>
      </c>
    </row>
    <row r="11" spans="1:2" x14ac:dyDescent="0.2">
      <c r="A11">
        <v>3300000</v>
      </c>
      <c r="B11" s="1" t="s">
        <v>61</v>
      </c>
    </row>
    <row r="12" spans="1:2" x14ac:dyDescent="0.2">
      <c r="A12">
        <v>3700000</v>
      </c>
      <c r="B12" s="1" t="s">
        <v>62</v>
      </c>
    </row>
    <row r="13" spans="1:2" x14ac:dyDescent="0.2">
      <c r="A13">
        <v>3800801</v>
      </c>
      <c r="B13" s="1" t="s">
        <v>63</v>
      </c>
    </row>
    <row r="14" spans="1:2" x14ac:dyDescent="0.2">
      <c r="A14">
        <v>3892261</v>
      </c>
      <c r="B14" s="1" t="s">
        <v>64</v>
      </c>
    </row>
    <row r="15" spans="1:2" x14ac:dyDescent="0.2">
      <c r="A15">
        <v>4000000</v>
      </c>
      <c r="B15" s="1" t="s">
        <v>65</v>
      </c>
    </row>
    <row r="16" spans="1:2" x14ac:dyDescent="0.2">
      <c r="A16">
        <v>4100000</v>
      </c>
      <c r="B16" s="1" t="s">
        <v>66</v>
      </c>
    </row>
    <row r="17" spans="1:2" x14ac:dyDescent="0.2">
      <c r="A17">
        <v>4314121</v>
      </c>
      <c r="B17" s="1" t="s">
        <v>67</v>
      </c>
    </row>
    <row r="18" spans="1:2" x14ac:dyDescent="0.2">
      <c r="A18">
        <v>4980000</v>
      </c>
      <c r="B18" s="1" t="s">
        <v>68</v>
      </c>
    </row>
    <row r="19" spans="1:2" x14ac:dyDescent="0.2">
      <c r="A19">
        <v>5000000</v>
      </c>
      <c r="B19" s="1" t="s">
        <v>69</v>
      </c>
    </row>
    <row r="20" spans="1:2" x14ac:dyDescent="0.2">
      <c r="A20">
        <v>5200000</v>
      </c>
      <c r="B20" s="1" t="s">
        <v>70</v>
      </c>
    </row>
    <row r="21" spans="1:2" x14ac:dyDescent="0.2">
      <c r="A21">
        <v>5200461</v>
      </c>
      <c r="B21" s="1" t="s">
        <v>71</v>
      </c>
    </row>
    <row r="22" spans="1:2" x14ac:dyDescent="0.2">
      <c r="A22">
        <v>5300000</v>
      </c>
      <c r="B22" s="1" t="s">
        <v>72</v>
      </c>
    </row>
    <row r="23" spans="1:2" x14ac:dyDescent="0.2">
      <c r="A23">
        <v>5630801</v>
      </c>
      <c r="B23" s="1" t="s">
        <v>73</v>
      </c>
    </row>
    <row r="24" spans="1:2" x14ac:dyDescent="0.2">
      <c r="A24">
        <v>6300000</v>
      </c>
      <c r="B24" s="1" t="s">
        <v>74</v>
      </c>
    </row>
    <row r="25" spans="1:2" x14ac:dyDescent="0.2">
      <c r="A25">
        <v>6400000</v>
      </c>
      <c r="B25" s="1" t="s">
        <v>75</v>
      </c>
    </row>
    <row r="26" spans="1:2" x14ac:dyDescent="0.2">
      <c r="A26">
        <v>6800000</v>
      </c>
      <c r="B26" s="1" t="s">
        <v>76</v>
      </c>
    </row>
    <row r="27" spans="1:2" x14ac:dyDescent="0.2">
      <c r="A27">
        <v>6840100</v>
      </c>
      <c r="B27" s="1" t="s">
        <v>77</v>
      </c>
    </row>
    <row r="28" spans="1:2" x14ac:dyDescent="0.2">
      <c r="A28">
        <v>7000000</v>
      </c>
      <c r="B28" s="1" t="s">
        <v>78</v>
      </c>
    </row>
    <row r="29" spans="1:2" x14ac:dyDescent="0.2">
      <c r="A29">
        <v>7200001</v>
      </c>
      <c r="B29" s="1" t="s">
        <v>79</v>
      </c>
    </row>
    <row r="30" spans="1:2" x14ac:dyDescent="0.2">
      <c r="A30">
        <v>7400000</v>
      </c>
      <c r="B30" s="1" t="s">
        <v>80</v>
      </c>
    </row>
    <row r="31" spans="1:2" x14ac:dyDescent="0.2">
      <c r="A31">
        <v>7600000</v>
      </c>
      <c r="B31" s="1" t="s">
        <v>81</v>
      </c>
    </row>
    <row r="32" spans="1:2" x14ac:dyDescent="0.2">
      <c r="A32">
        <v>7700000</v>
      </c>
      <c r="B32" s="1" t="s">
        <v>82</v>
      </c>
    </row>
    <row r="33" spans="1:2" x14ac:dyDescent="0.2">
      <c r="A33">
        <v>7800000</v>
      </c>
      <c r="B33" s="1" t="s">
        <v>83</v>
      </c>
    </row>
    <row r="34" spans="1:2" x14ac:dyDescent="0.2">
      <c r="A34">
        <v>7900001</v>
      </c>
      <c r="B34" s="1" t="s">
        <v>84</v>
      </c>
    </row>
    <row r="35" spans="1:2" x14ac:dyDescent="0.2">
      <c r="A35">
        <v>8000000</v>
      </c>
      <c r="B35" s="1" t="s">
        <v>85</v>
      </c>
    </row>
    <row r="36" spans="1:2" x14ac:dyDescent="0.2">
      <c r="A36">
        <v>8115100</v>
      </c>
      <c r="B36" s="1" t="s">
        <v>86</v>
      </c>
    </row>
    <row r="37" spans="1:2" x14ac:dyDescent="0.2">
      <c r="A37">
        <v>8391421</v>
      </c>
      <c r="B37" s="1" t="s">
        <v>87</v>
      </c>
    </row>
    <row r="38" spans="1:2" x14ac:dyDescent="0.2">
      <c r="A38">
        <v>8400001</v>
      </c>
      <c r="B38" s="1" t="s">
        <v>88</v>
      </c>
    </row>
    <row r="39" spans="1:2" x14ac:dyDescent="0.2">
      <c r="A39">
        <v>8600001</v>
      </c>
      <c r="B39" s="1" t="s">
        <v>89</v>
      </c>
    </row>
    <row r="40" spans="1:2" x14ac:dyDescent="0.2">
      <c r="A40">
        <v>8800000</v>
      </c>
      <c r="B40" s="1" t="s">
        <v>90</v>
      </c>
    </row>
    <row r="41" spans="1:2" x14ac:dyDescent="0.2">
      <c r="A41">
        <v>8900000</v>
      </c>
      <c r="B41" s="1" t="s">
        <v>91</v>
      </c>
    </row>
    <row r="42" spans="1:2" x14ac:dyDescent="0.2">
      <c r="A42">
        <v>9000000</v>
      </c>
      <c r="B42" s="1" t="s">
        <v>92</v>
      </c>
    </row>
    <row r="43" spans="1:2" x14ac:dyDescent="0.2">
      <c r="A43">
        <v>9100001</v>
      </c>
      <c r="B43" s="1" t="s">
        <v>93</v>
      </c>
    </row>
    <row r="44" spans="1:2" x14ac:dyDescent="0.2">
      <c r="A44">
        <v>9200000</v>
      </c>
      <c r="B44" s="1" t="s">
        <v>94</v>
      </c>
    </row>
    <row r="45" spans="1:2" x14ac:dyDescent="0.2">
      <c r="A45">
        <v>9300001</v>
      </c>
      <c r="B45" s="1" t="s">
        <v>95</v>
      </c>
    </row>
    <row r="46" spans="1:2" x14ac:dyDescent="0.2">
      <c r="A46">
        <v>9600000</v>
      </c>
      <c r="B46" s="1" t="s">
        <v>96</v>
      </c>
    </row>
    <row r="47" spans="1:2" x14ac:dyDescent="0.2">
      <c r="A47">
        <v>9800000</v>
      </c>
      <c r="B47" s="1" t="s">
        <v>97</v>
      </c>
    </row>
    <row r="48" spans="1:2" x14ac:dyDescent="0.2">
      <c r="A48">
        <v>9900000</v>
      </c>
      <c r="B48" s="1" t="s">
        <v>98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はじめにお読みください</vt:lpstr>
      <vt:lpstr>入力してください</vt:lpstr>
      <vt:lpstr>介護認定</vt:lpstr>
      <vt:lpstr>印刷してください</vt:lpstr>
      <vt:lpstr>郵便番号</vt:lpstr>
      <vt:lpstr>都道府県</vt:lpstr>
      <vt:lpstr>はじめにお読みください!Print_Area</vt:lpstr>
      <vt:lpstr>印刷してください!Print_Area</vt:lpstr>
      <vt:lpstr>入力してください!Print_Area</vt:lpstr>
      <vt:lpstr>医療処置</vt:lpstr>
      <vt:lpstr>介護認定</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笹口　翔</cp:lastModifiedBy>
  <cp:lastPrinted>2024-07-01T08:31:34Z</cp:lastPrinted>
  <dcterms:created xsi:type="dcterms:W3CDTF">2024-02-08T02:28:22Z</dcterms:created>
  <dcterms:modified xsi:type="dcterms:W3CDTF">2024-07-01T13:43:16Z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